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5" yWindow="45" windowWidth="8910" windowHeight="8295" tabRatio="744" activeTab="6"/>
  </bookViews>
  <sheets>
    <sheet name="Instructions" sheetId="1" r:id="rId1"/>
    <sheet name="MainInputForm" sheetId="2" r:id="rId2"/>
    <sheet name="WellInputForm" sheetId="3" r:id="rId3"/>
    <sheet name="GPSInputForm" sheetId="4" r:id="rId4"/>
    <sheet name="GPSImport" sheetId="5" r:id="rId5"/>
    <sheet name="DetailEdit" sheetId="6" r:id="rId6"/>
    <sheet name="Print Form" sheetId="7" r:id="rId7"/>
    <sheet name="Lookups" sheetId="8" r:id="rId8"/>
  </sheets>
  <definedNames>
    <definedName name="Activity">OFFSET('Lookups'!$A$1,1,0,COUNTA('Lookups'!$A:$A),1)</definedName>
    <definedName name="Agency">OFFSET('Lookups'!$I$1,1,0,COUNTA('Lookups'!$I:$I),1)</definedName>
    <definedName name="ARDAMS">OFFSET('Lookups'!$N$1,1,0,COUNTA('Lookups'!$N:$N),1)</definedName>
    <definedName name="BMType">OFFSET('Lookups'!$J$1,1,0,COUNTA('Lookups'!$J:$J),1)</definedName>
    <definedName name="CommSystem">OFFSET('Lookups'!$S$1,1,0,COUNTA('Lookups'!$S:$S),1)</definedName>
    <definedName name="CommType">OFFSET('Lookups'!$M$1,1,0,COUNTA('Lookups'!$M:$M),1)</definedName>
    <definedName name="CRITERIA" localSheetId="4">'GPSImport'!$B$100:$AA$101</definedName>
    <definedName name="Datum">OFFSET('Lookups'!$U$1,1,0,COUNTA('Lookups'!$U:$U),1)</definedName>
    <definedName name="EXTRACT" localSheetId="4">'GPSImport'!$B$6:$AA$99</definedName>
    <definedName name="Fund">OFFSET('Lookups'!$W$1,1,0,COUNTA('Lookups'!$W:$W),1)</definedName>
    <definedName name="GPS">OFFSET('Lookups'!$E$1,1,0,COUNTA('Lookups'!$E:$E),1)</definedName>
    <definedName name="GW_Well_Type">OFFSET('Lookups'!$V$1,1,0,COUNTA('Lookups'!$V:$V),1)</definedName>
    <definedName name="Lock">OFFSET('Lookups'!$H$1,1,0,COUNTA('Lookups'!$H:$H),1)</definedName>
    <definedName name="Mandate">OFFSET('Lookups'!$T$1,1,0,COUNTA('Lookups'!$T:$T),1)</definedName>
    <definedName name="MeasLoc">OFFSET('Lookups'!$L$1,1,0,COUNTA('Lookups'!$L:$L),1)</definedName>
    <definedName name="Parms">OFFSET('Lookups'!$Q$1,1,0,COUNTA('Lookups'!$Q:$Q),1)</definedName>
    <definedName name="_xlnm.Print_Area" localSheetId="5">'DetailEdit'!$A$1:$X$13</definedName>
    <definedName name="_xlnm.Print_Area" localSheetId="7">'Lookups'!$A$1:$W$39</definedName>
    <definedName name="_xlnm.Print_Area" localSheetId="6">'Print Form'!$C$1:$T$57</definedName>
    <definedName name="_xlnm.Print_Area" localSheetId="2">'WellInputForm'!$A$1:$E$37</definedName>
    <definedName name="RecLoc">OFFSET('Lookups'!$B$1,1,0,COUNTA('Lookups'!$B:$B),1)</definedName>
    <definedName name="RecType">OFFSET('Lookups'!$C$1,1,0,COUNTA('Lookups'!$C:$C),1)</definedName>
    <definedName name="Sensor">OFFSET('Lookups'!$K$1,1,0,COUNTA('Lookups'!$K:$K),1)</definedName>
    <definedName name="Server">OFFSET('Lookups'!$R$1,1,0,COUNTA('Lookups'!$R:$R),1)</definedName>
    <definedName name="Structure">OFFSET('Lookups'!$D$1,1,0,COUNTA('Lookups'!$D:$D),1)</definedName>
    <definedName name="Trans">OFFSET('Lookups'!$F$1,1,0,COUNTA('Lookups'!$F:$F),1)</definedName>
    <definedName name="YesNo">OFFSET('Lookups'!$G$1,1,0,COUNTA('Lookups'!$G:$G),1)</definedName>
  </definedNames>
  <calcPr fullCalcOnLoad="1"/>
</workbook>
</file>

<file path=xl/sharedStrings.xml><?xml version="1.0" encoding="utf-8"?>
<sst xmlns="http://schemas.openxmlformats.org/spreadsheetml/2006/main" count="530" uniqueCount="367">
  <si>
    <t>Effective Date:</t>
  </si>
  <si>
    <t>Activation</t>
  </si>
  <si>
    <t>Deactivation</t>
  </si>
  <si>
    <t>Addendum</t>
  </si>
  <si>
    <t>Agency:</t>
  </si>
  <si>
    <t>Water Control Structure (Flow Site)</t>
  </si>
  <si>
    <t>If water control structure, select:</t>
  </si>
  <si>
    <t>Existing Structure</t>
  </si>
  <si>
    <t>Structure Modification</t>
  </si>
  <si>
    <t>GPS</t>
  </si>
  <si>
    <t>Magellan Handheld</t>
  </si>
  <si>
    <t>Eagle Handheld</t>
  </si>
  <si>
    <t>Trimble AgGPS 122</t>
  </si>
  <si>
    <t>Garmin Handheld</t>
  </si>
  <si>
    <t>Trimble ProXL</t>
  </si>
  <si>
    <t>Trimble Geoexplorer</t>
  </si>
  <si>
    <t>Transportation:</t>
  </si>
  <si>
    <t>Std Vehicle</t>
  </si>
  <si>
    <t>4X4 Vehicle</t>
  </si>
  <si>
    <t>Helicopter</t>
  </si>
  <si>
    <t>Motor Boat</t>
  </si>
  <si>
    <t>Airboat</t>
  </si>
  <si>
    <t>ATV</t>
  </si>
  <si>
    <t>Master Master</t>
  </si>
  <si>
    <t>Master Chub</t>
  </si>
  <si>
    <t>Miami/Dade Chub</t>
  </si>
  <si>
    <t>WCA</t>
  </si>
  <si>
    <t>Lock type or combination:</t>
  </si>
  <si>
    <t>Combination Lock number</t>
  </si>
  <si>
    <t xml:space="preserve">Array ID Configuration table attached </t>
  </si>
  <si>
    <t>YES</t>
  </si>
  <si>
    <t>NO</t>
  </si>
  <si>
    <t>#</t>
  </si>
  <si>
    <t>Date:</t>
  </si>
  <si>
    <t>Bottom of Well</t>
  </si>
  <si>
    <t>HW</t>
  </si>
  <si>
    <t>TW</t>
  </si>
  <si>
    <t>Cellular Telephone</t>
  </si>
  <si>
    <t>R.F. (V.H.F. Radio)</t>
  </si>
  <si>
    <t>R.F. (U.H.F. Radio)</t>
  </si>
  <si>
    <t>ACMET</t>
  </si>
  <si>
    <t>Top of Well</t>
  </si>
  <si>
    <t>Type Recorder:</t>
  </si>
  <si>
    <t>MOSCAD</t>
  </si>
  <si>
    <t>GW1</t>
  </si>
  <si>
    <t>GW2</t>
  </si>
  <si>
    <t>GW3</t>
  </si>
  <si>
    <t>GW4</t>
  </si>
  <si>
    <t>GW5</t>
  </si>
  <si>
    <t>GW6</t>
  </si>
  <si>
    <t>Activity</t>
  </si>
  <si>
    <t>Agency</t>
  </si>
  <si>
    <t>USACE</t>
  </si>
  <si>
    <t>SFWMD</t>
  </si>
  <si>
    <t>USC&amp;G</t>
  </si>
  <si>
    <t>DEP</t>
  </si>
  <si>
    <t>MON</t>
  </si>
  <si>
    <t>DADE</t>
  </si>
  <si>
    <t>BROW</t>
  </si>
  <si>
    <t>PB</t>
  </si>
  <si>
    <t>MARTIN</t>
  </si>
  <si>
    <t>OKEE</t>
  </si>
  <si>
    <t>OSC</t>
  </si>
  <si>
    <t>POLK</t>
  </si>
  <si>
    <t>ORG</t>
  </si>
  <si>
    <t>HIGL</t>
  </si>
  <si>
    <t>GLADE</t>
  </si>
  <si>
    <t>HEN</t>
  </si>
  <si>
    <t>COLL</t>
  </si>
  <si>
    <t>LEE</t>
  </si>
  <si>
    <t>NGS</t>
  </si>
  <si>
    <t>DESC</t>
  </si>
  <si>
    <t>Type</t>
  </si>
  <si>
    <t>BRASS</t>
  </si>
  <si>
    <t>ALUM</t>
  </si>
  <si>
    <t>IROD</t>
  </si>
  <si>
    <t>PK</t>
  </si>
  <si>
    <t>BCUT</t>
  </si>
  <si>
    <t>IDENT</t>
  </si>
  <si>
    <t>B.M. Elevation:</t>
  </si>
  <si>
    <t>Project Manager:</t>
  </si>
  <si>
    <t>Existing</t>
  </si>
  <si>
    <t>New</t>
  </si>
  <si>
    <t>Loggernet</t>
  </si>
  <si>
    <t>Contract #:</t>
  </si>
  <si>
    <t>RACU</t>
  </si>
  <si>
    <t>Date</t>
  </si>
  <si>
    <t>Site Name:</t>
  </si>
  <si>
    <t>Start Date  of data (if different from effective date):</t>
  </si>
  <si>
    <t>Division:</t>
  </si>
  <si>
    <t>Name:</t>
  </si>
  <si>
    <t xml:space="preserve">Customer </t>
  </si>
  <si>
    <t>Project Name:</t>
  </si>
  <si>
    <t>Type of Recorder:</t>
  </si>
  <si>
    <t xml:space="preserve">Recorder Location/Purpose: </t>
  </si>
  <si>
    <t xml:space="preserve"> </t>
  </si>
  <si>
    <t>Today's Date</t>
  </si>
  <si>
    <t>Recorder Location / Purpose</t>
  </si>
  <si>
    <t>Recorder Type</t>
  </si>
  <si>
    <t>Structure</t>
  </si>
  <si>
    <t>New Structure</t>
  </si>
  <si>
    <t>Triimble Pathfinder</t>
  </si>
  <si>
    <t>YES/NO</t>
  </si>
  <si>
    <t>Lock</t>
  </si>
  <si>
    <t>Other</t>
  </si>
  <si>
    <t>ST. LUC</t>
  </si>
  <si>
    <t>Sensor Name</t>
  </si>
  <si>
    <t>Stand-Alone Recorder (Non-Flow Site)</t>
  </si>
  <si>
    <t>Meas Location</t>
  </si>
  <si>
    <t>Comm. Type</t>
  </si>
  <si>
    <t>Land-Line Telphone</t>
  </si>
  <si>
    <t>ARDAMS Loop</t>
  </si>
  <si>
    <t>Transportation</t>
  </si>
  <si>
    <t>Sensor</t>
  </si>
  <si>
    <t>Ref Elev</t>
  </si>
  <si>
    <t>Elev Date</t>
  </si>
  <si>
    <t>Longitude</t>
  </si>
  <si>
    <t>Latitude</t>
  </si>
  <si>
    <t>Section</t>
  </si>
  <si>
    <t>Township</t>
  </si>
  <si>
    <t>Range</t>
  </si>
  <si>
    <t>Quad</t>
  </si>
  <si>
    <t>Basin</t>
  </si>
  <si>
    <t>County</t>
  </si>
  <si>
    <t>DBHydro Station</t>
  </si>
  <si>
    <t>Customer Ref</t>
  </si>
  <si>
    <t>SURVEY INFORMATION</t>
  </si>
  <si>
    <t>WELL INFORMATION</t>
  </si>
  <si>
    <t>Customer:</t>
  </si>
  <si>
    <t>Activity:</t>
  </si>
  <si>
    <t>Common Name</t>
  </si>
  <si>
    <t>PM Notes:</t>
  </si>
  <si>
    <t>GIS Information</t>
  </si>
  <si>
    <t>Ref Elev Location</t>
  </si>
  <si>
    <t>X-Coord</t>
  </si>
  <si>
    <t>Y-Coord</t>
  </si>
  <si>
    <t>Ground Elevation</t>
  </si>
  <si>
    <t>GW Land Elevation</t>
  </si>
  <si>
    <t>Groundwater Information</t>
  </si>
  <si>
    <t>General</t>
  </si>
  <si>
    <t>Depth of Well</t>
  </si>
  <si>
    <t>Proj. Mgr. Notes:</t>
  </si>
  <si>
    <t>Site Directions:</t>
  </si>
  <si>
    <t>Short Common Name / Description:</t>
  </si>
  <si>
    <t xml:space="preserve">Site Address (if any): </t>
  </si>
  <si>
    <t>Benchmark Location/Description</t>
  </si>
  <si>
    <t>Type:</t>
  </si>
  <si>
    <t>Travel &amp; Access</t>
  </si>
  <si>
    <t>Lock Type</t>
  </si>
  <si>
    <t>Combination</t>
  </si>
  <si>
    <t>Directions</t>
  </si>
  <si>
    <t>Array ID Configuration Table attached</t>
  </si>
  <si>
    <t>Sec</t>
  </si>
  <si>
    <t>Twnsh</t>
  </si>
  <si>
    <t>GW Land Elev.</t>
  </si>
  <si>
    <t>Structure Type:</t>
  </si>
  <si>
    <t xml:space="preserve">Legal Mandate: </t>
  </si>
  <si>
    <t>Start Date of Data :</t>
  </si>
  <si>
    <t>Long</t>
  </si>
  <si>
    <t>Lat</t>
  </si>
  <si>
    <t xml:space="preserve">Today's Date: </t>
  </si>
  <si>
    <t xml:space="preserve">Effective Date: </t>
  </si>
  <si>
    <t xml:space="preserve">Agency: </t>
  </si>
  <si>
    <t>Legal Mandate:</t>
  </si>
  <si>
    <t>Address</t>
  </si>
  <si>
    <t>TOPA</t>
  </si>
  <si>
    <t>Data Entry</t>
  </si>
  <si>
    <t>Editing/Changing Data</t>
  </si>
  <si>
    <t>Printing</t>
  </si>
  <si>
    <t>Enter information about wells on the Well InputForm Tab.</t>
  </si>
  <si>
    <t>Survey Information</t>
  </si>
  <si>
    <t>Benchmark Elevation</t>
  </si>
  <si>
    <t>Stamp</t>
  </si>
  <si>
    <t>Parameter/Item</t>
  </si>
  <si>
    <t>Description/Notes</t>
  </si>
  <si>
    <t>Auto Sampler</t>
  </si>
  <si>
    <t>Pump</t>
  </si>
  <si>
    <t>Gate</t>
  </si>
  <si>
    <t>Rain Gage</t>
  </si>
  <si>
    <t>TOPC</t>
  </si>
  <si>
    <t>Communications Information</t>
  </si>
  <si>
    <t>Communication Type</t>
  </si>
  <si>
    <t>R.F. Code / Modem Address</t>
  </si>
  <si>
    <t>Phone Number</t>
  </si>
  <si>
    <t>R.F. Access Point</t>
  </si>
  <si>
    <t>RTU Address</t>
  </si>
  <si>
    <t>Gateway1</t>
  </si>
  <si>
    <t>Gateway2</t>
  </si>
  <si>
    <t>Gateway3</t>
  </si>
  <si>
    <t>Gateway4</t>
  </si>
  <si>
    <t>Loggernet Server</t>
  </si>
  <si>
    <t>COMMUNICATIONS INFORMATION</t>
  </si>
  <si>
    <t>Communication Type:</t>
  </si>
  <si>
    <t xml:space="preserve">RTU Address: </t>
  </si>
  <si>
    <t>Gateways:</t>
  </si>
  <si>
    <t>Phone Number:</t>
  </si>
  <si>
    <t>Loggernet Server:</t>
  </si>
  <si>
    <t>R.F. Code/Modem Address:</t>
  </si>
  <si>
    <t>R.F. Access Point:</t>
  </si>
  <si>
    <t>HMST-T</t>
  </si>
  <si>
    <t>SAS-TW</t>
  </si>
  <si>
    <t>MIA-TW</t>
  </si>
  <si>
    <t>S5AMW</t>
  </si>
  <si>
    <t>NAP-FS</t>
  </si>
  <si>
    <t>S47-TW</t>
  </si>
  <si>
    <t>NAP-TW</t>
  </si>
  <si>
    <t>ALPAT-T</t>
  </si>
  <si>
    <t>LAND LN</t>
  </si>
  <si>
    <t>IMOK-TW</t>
  </si>
  <si>
    <t>S65-TW</t>
  </si>
  <si>
    <t>S61-TW</t>
  </si>
  <si>
    <t>S12-TW</t>
  </si>
  <si>
    <t>FAES-T</t>
  </si>
  <si>
    <t>FOC-TW</t>
  </si>
  <si>
    <t>AIR LINK</t>
  </si>
  <si>
    <t>S5AUPS</t>
  </si>
  <si>
    <t>BOCA-T</t>
  </si>
  <si>
    <t>C18-TW</t>
  </si>
  <si>
    <t>S7-TWR</t>
  </si>
  <si>
    <t>S8-TWR</t>
  </si>
  <si>
    <t>CELL PH</t>
  </si>
  <si>
    <t>Tower</t>
  </si>
  <si>
    <t>S29</t>
  </si>
  <si>
    <t>HLND-T</t>
  </si>
  <si>
    <t>S5AVPS</t>
  </si>
  <si>
    <t>Comm System</t>
  </si>
  <si>
    <t>ARDAMS</t>
  </si>
  <si>
    <t>Tower:</t>
  </si>
  <si>
    <t>Communications System:</t>
  </si>
  <si>
    <t>Loggernet IP Address:</t>
  </si>
  <si>
    <t>IP Address</t>
  </si>
  <si>
    <t>Well Information</t>
  </si>
  <si>
    <t>General Information</t>
  </si>
  <si>
    <t>Deleting Detail</t>
  </si>
  <si>
    <t>To Import shape file from GPS, click on this button and select the shape file to import.</t>
  </si>
  <si>
    <t>Top</t>
  </si>
  <si>
    <t>S70V-TW</t>
  </si>
  <si>
    <t>S70U-TW</t>
  </si>
  <si>
    <t>Communication System</t>
  </si>
  <si>
    <r>
      <t xml:space="preserve">Change well data on the </t>
    </r>
    <r>
      <rPr>
        <b/>
        <sz val="10"/>
        <rFont val="Arial"/>
        <family val="2"/>
      </rPr>
      <t>DetailEdit</t>
    </r>
    <r>
      <rPr>
        <sz val="10"/>
        <rFont val="Arial"/>
        <family val="2"/>
      </rPr>
      <t xml:space="preserve"> tab</t>
    </r>
  </si>
  <si>
    <r>
      <t>Change general data on the</t>
    </r>
    <r>
      <rPr>
        <b/>
        <sz val="10"/>
        <rFont val="Arial"/>
        <family val="2"/>
      </rPr>
      <t xml:space="preserve"> MainInputForm</t>
    </r>
    <r>
      <rPr>
        <sz val="10"/>
        <rFont val="Arial"/>
        <family val="2"/>
      </rPr>
      <t xml:space="preserve"> tab</t>
    </r>
  </si>
  <si>
    <t>Deleting One Detail Line</t>
  </si>
  <si>
    <t>Deleting All Detail Lines</t>
  </si>
  <si>
    <t>To Print a registration worksheet , select the Print Form tab and then File|Print.</t>
  </si>
  <si>
    <t>Worksheet Instructions</t>
  </si>
  <si>
    <t>Enter main information on MainInputForm tab.   This information is transferred to the print form.</t>
  </si>
  <si>
    <t>Mandate</t>
  </si>
  <si>
    <t>1972 Florida Water Resources Act</t>
  </si>
  <si>
    <t>1991 Settlement Agreement</t>
  </si>
  <si>
    <t>1992 Water Resources Development Act (KRR)</t>
  </si>
  <si>
    <t>Big Cypress Cooperative Agreement</t>
  </si>
  <si>
    <t>C&amp;SF</t>
  </si>
  <si>
    <t>C&amp;SF, 1972 Florida Water Resources Act</t>
  </si>
  <si>
    <t>Clean Water Act</t>
  </si>
  <si>
    <t>Comp Everglades Restoration Plan</t>
  </si>
  <si>
    <t>Critical Restoration Project</t>
  </si>
  <si>
    <t>EAA Rule Ch. 40E-63</t>
  </si>
  <si>
    <t>ENP COOP AGREEMENT</t>
  </si>
  <si>
    <t>EVERGLADES FOREVER ACT</t>
  </si>
  <si>
    <t>FFWC GB RES. #200204-064</t>
  </si>
  <si>
    <t>LAKE OKEE PROTECT ACT</t>
  </si>
  <si>
    <t>LK OKEE WOD RULE CH 40E-61</t>
  </si>
  <si>
    <t>MOU w/FFWC</t>
  </si>
  <si>
    <t>MOU with IFAS &amp; MAERC</t>
  </si>
  <si>
    <t>No Known Mandate</t>
  </si>
  <si>
    <t>No Known Mandate; Structure Inoperable</t>
  </si>
  <si>
    <t>O&amp;M AGREEMENT WITH ACOE</t>
  </si>
  <si>
    <t>SEMINOLE AGREEMENT</t>
  </si>
  <si>
    <t>SFWMD GB RES. 2003-468</t>
  </si>
  <si>
    <t>SWIM</t>
  </si>
  <si>
    <t>Printing a Registration Worksheet</t>
  </si>
  <si>
    <t>141.232.41.20</t>
  </si>
  <si>
    <t>141.232.41.18</t>
  </si>
  <si>
    <t>OASIS-T</t>
  </si>
  <si>
    <t>STG2</t>
  </si>
  <si>
    <t>STG3</t>
  </si>
  <si>
    <t>STG4</t>
  </si>
  <si>
    <t>STG5</t>
  </si>
  <si>
    <t>STG6</t>
  </si>
  <si>
    <t>STG1</t>
  </si>
  <si>
    <t>Benchmark Location/ Description</t>
  </si>
  <si>
    <t>Benchmark Datum</t>
  </si>
  <si>
    <t>Datum</t>
  </si>
  <si>
    <t xml:space="preserve">Datum: </t>
  </si>
  <si>
    <t xml:space="preserve">Stamp: </t>
  </si>
  <si>
    <t>Description</t>
  </si>
  <si>
    <t>Item/Parm</t>
  </si>
  <si>
    <t xml:space="preserve">Sec </t>
  </si>
  <si>
    <t>Abloy S</t>
  </si>
  <si>
    <t>Motor/Airboat</t>
  </si>
  <si>
    <t>Ref Elevation Location</t>
  </si>
  <si>
    <t>Type of Well</t>
  </si>
  <si>
    <t>NGVD 29</t>
  </si>
  <si>
    <t>NAVD 88</t>
  </si>
  <si>
    <t>GW Well Type</t>
  </si>
  <si>
    <t>Artesian</t>
  </si>
  <si>
    <t>Static</t>
  </si>
  <si>
    <t>Ground Elev</t>
  </si>
  <si>
    <t>Benchmark Elev</t>
  </si>
  <si>
    <t>TOPB</t>
  </si>
  <si>
    <t>To delete a detail row, select a cell in the row and then click on the Delete Row button below. Delete GPS Information seperately.</t>
  </si>
  <si>
    <t>GPS Import</t>
  </si>
  <si>
    <t>GPS Information</t>
  </si>
  <si>
    <r>
      <t xml:space="preserve">Change GPS Information on the </t>
    </r>
    <r>
      <rPr>
        <b/>
        <sz val="10"/>
        <rFont val="Arial"/>
        <family val="2"/>
      </rPr>
      <t>DetailEdit</t>
    </r>
    <r>
      <rPr>
        <sz val="10"/>
        <rFont val="Arial"/>
        <family val="2"/>
      </rPr>
      <t xml:space="preserve"> tab</t>
    </r>
  </si>
  <si>
    <t>To remove all Well and GPS detail lines,  go to the Detail Edit Tab and click on the Delete All Lines button at the top of the page.  This removes all detail lines from the Print Form as well as the Detail Edit page.</t>
  </si>
  <si>
    <t>To totally remove a Well or GPS detail line,  go to the Detail Edit Tab, select a cell on the line and click on the Delete Line button at the top of the page.  This removes the line from the print form and the Detail Edit page.</t>
  </si>
  <si>
    <t>Resizing Notes to Fit</t>
  </si>
  <si>
    <t xml:space="preserve">To resize the notes on the print form, use the buttons to right of the form. The buttons </t>
  </si>
  <si>
    <t>are located in columns W and Z</t>
  </si>
  <si>
    <t>141.232.111.47</t>
  </si>
  <si>
    <t>141.232.41.37</t>
  </si>
  <si>
    <t>Internal Order</t>
  </si>
  <si>
    <t>Fund</t>
  </si>
  <si>
    <t>Internal Order:</t>
  </si>
  <si>
    <t>Fund:</t>
  </si>
  <si>
    <t xml:space="preserve">Project Name: </t>
  </si>
  <si>
    <t>Bus. Area:</t>
  </si>
  <si>
    <t>Business Area (Division):</t>
  </si>
  <si>
    <t>141.232.83.94</t>
  </si>
  <si>
    <t>141.232.211.230</t>
  </si>
  <si>
    <t>Inactivation</t>
  </si>
  <si>
    <t>COORDINATE INFORMATION</t>
  </si>
  <si>
    <t>ACE</t>
  </si>
  <si>
    <t>CR10</t>
  </si>
  <si>
    <t>CR1000</t>
  </si>
  <si>
    <t>Coordinate Information</t>
  </si>
  <si>
    <t>RTU</t>
  </si>
  <si>
    <r>
      <t xml:space="preserve">Coordinate Information can be entered one record at a time on the </t>
    </r>
    <r>
      <rPr>
        <b/>
        <sz val="10"/>
        <rFont val="Arial"/>
        <family val="2"/>
      </rPr>
      <t>GPSInputForm</t>
    </r>
    <r>
      <rPr>
        <sz val="10"/>
        <rFont val="Arial"/>
        <family val="2"/>
      </rPr>
      <t xml:space="preserve"> Tab. Alternately, GPS Information can be imported from a shape file in dbf format using the </t>
    </r>
    <r>
      <rPr>
        <i/>
        <sz val="10"/>
        <rFont val="Arial"/>
        <family val="2"/>
      </rPr>
      <t>Import Shape File</t>
    </r>
    <r>
      <rPr>
        <sz val="10"/>
        <rFont val="Arial"/>
        <family val="2"/>
      </rPr>
      <t xml:space="preserve">  button on the </t>
    </r>
    <r>
      <rPr>
        <b/>
        <sz val="10"/>
        <rFont val="Arial"/>
        <family val="2"/>
      </rPr>
      <t>GPSImport</t>
    </r>
    <r>
      <rPr>
        <sz val="10"/>
        <rFont val="Arial"/>
        <family val="2"/>
      </rPr>
      <t xml:space="preserve"> tab</t>
    </r>
    <r>
      <rPr>
        <sz val="10"/>
        <rFont val="Arial"/>
        <family val="2"/>
      </rPr>
      <t>.</t>
    </r>
  </si>
  <si>
    <t>NOTE: If importing GPS information, this is best done before any manual coordinate input.</t>
  </si>
  <si>
    <t>Field Certification</t>
  </si>
  <si>
    <t>Installation/Modification</t>
  </si>
  <si>
    <t>GW Sensor Location Offset</t>
  </si>
  <si>
    <t>Measuring Point Elevation</t>
  </si>
  <si>
    <t>Top of Monitored Interval</t>
  </si>
  <si>
    <t>Base of Monitored Interval</t>
  </si>
  <si>
    <t>Parameter Transmitted</t>
  </si>
  <si>
    <t>Meas Pt Elevation</t>
  </si>
  <si>
    <t>VIKINT</t>
  </si>
  <si>
    <t>OKEFST</t>
  </si>
  <si>
    <t>C37T</t>
  </si>
  <si>
    <t>CLWST</t>
  </si>
  <si>
    <t>FTLFST</t>
  </si>
  <si>
    <t>INDTNT</t>
  </si>
  <si>
    <t>SANT</t>
  </si>
  <si>
    <t>141.232.213.236</t>
  </si>
  <si>
    <t>Ver 20.2  10/14/2010 mag1101</t>
  </si>
  <si>
    <t>OKELOG1</t>
  </si>
  <si>
    <t>STCLOG1</t>
  </si>
  <si>
    <t>WHQLOG1</t>
  </si>
  <si>
    <t>HOMLOG1</t>
  </si>
  <si>
    <t>BCBLOG1</t>
  </si>
  <si>
    <t>STCLDT</t>
  </si>
  <si>
    <t>Trimble ProXR</t>
  </si>
  <si>
    <t xml:space="preserve">Survey &amp; Mapping </t>
  </si>
  <si>
    <t>Steve Krupa</t>
  </si>
  <si>
    <t>Howard Ehmke</t>
  </si>
  <si>
    <t>*</t>
  </si>
  <si>
    <t>MICCO</t>
  </si>
  <si>
    <t xml:space="preserve"> To reach the mark from the intersection of u.s. highway 441 (Parrott Street) and U.S. Highway 98 (State Highway 70, Park Street) in Okeechobee, go west on U.S. Highway 98 (State Highway 70, Park Street) or 1.15 miles to the junction of U.S. Highway 98 north on the right, turn right on U.S. Highway 98 and go northwesterly for 0.65 of a mile to the railroad tracks, continue northwesterly on U.S. Highway 98 for 11.9 miles  to the junction of County Road 68 East on the right, continue northwesterly on U.S. Highway 98 for 1.85 miles to the junction of Northwest 176th Avenue (County Road 700-A) on the right, continue northwesterly on U.S. Highway 98 for 1.7 miles to the junction of Northwest 203rd Avenue (Micco Bluff Road) on the right, turn right on Northwest 203rd Avenue (Micco Bluff Road) and go north-northwesterly for 0.2 of a mile to the junction of Northwest 160th Drive (Micco Bluff Road, County Road 68), turn left on Northwest 160th Drive (Micco Bluff Road, County Road 68) and go west-northwesterly for 6.15 miles to the end of the paved road and the junction of a dirt road leading northwest and the beginning of Northwest 285th Drive (a dirt road leading northwesterly), bear right on Northwest 285th Drive and go northwest for 2.8 miles to an east-west fence line opening and the junction of a dirt road on the left leading west, passing through the opening continue northwest on the dirt road (Northwest 285th Drive) for 0.4 of a mile to the mark on the right, a Central and South Florida Flood Control District brass disk set in the top of a concrete filled 2-inch diameter by 4.0 feet long galvanized iron pipe with a concrete collar recessed 0.1 of a foot below the level of the ground. Located 70.0 feet northeast of the approximate centerline of the road, 7.9 feet west of a rain gauge, 4.3 feet south of the center of a ground water monitoring well and 0.7 of a foot east of a carsonite witness post.
</t>
  </si>
  <si>
    <t>47.962 ft</t>
  </si>
  <si>
    <t>OK-17 1972</t>
  </si>
  <si>
    <t xml:space="preserve">A Central and South Florida Flood Control District brass disk set in the top of a concrete filled 2-inch diameter by 4.0 feet long galvanized iron pipe with a concrete collar recessed 0.1 of a foot below the level of the ground stamped "OK-17 1972." </t>
  </si>
  <si>
    <t xml:space="preserve">This addendum was performed to add NAVD 88 surveying data for the reference elevation. To convert to NGVD 29 add +1.171ft. </t>
  </si>
  <si>
    <t>Top of pipe</t>
  </si>
  <si>
    <t>27 28 20.24</t>
  </si>
  <si>
    <t>81 08 38.75</t>
  </si>
  <si>
    <t>Okeechobee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</si>
</sst>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000"/>
  </numFmts>
  <fonts count="63">
    <font>
      <sz val="10"/>
      <name val="Arial"/>
      <family val="0"/>
    </font>
    <font>
      <sz val="11"/>
      <color indexed="8"/>
      <name val="Calibri"/>
      <family val="2"/>
    </font>
    <font>
      <sz val="10"/>
      <name val="Times New Roman"/>
      <family val="1"/>
    </font>
    <font>
      <b/>
      <sz val="10"/>
      <name val="Arial"/>
      <family val="2"/>
    </font>
    <font>
      <b/>
      <sz val="10"/>
      <name val="Times New Roman"/>
      <family val="1"/>
    </font>
    <font>
      <b/>
      <sz val="8"/>
      <name val="Times New Roman"/>
      <family val="1"/>
    </font>
    <font>
      <sz val="12"/>
      <name val="Arial"/>
      <family val="2"/>
    </font>
    <font>
      <sz val="8"/>
      <name val="Arial"/>
      <family val="2"/>
    </font>
    <font>
      <b/>
      <sz val="12"/>
      <name val="Arial"/>
      <family val="2"/>
    </font>
    <font>
      <b/>
      <sz val="22"/>
      <color indexed="53"/>
      <name val="Times New Roman"/>
      <family val="1"/>
    </font>
    <font>
      <b/>
      <sz val="10"/>
      <color indexed="53"/>
      <name val="Times New Roman"/>
      <family val="1"/>
    </font>
    <font>
      <b/>
      <sz val="14"/>
      <name val="Arial"/>
      <family val="2"/>
    </font>
    <font>
      <i/>
      <sz val="10"/>
      <name val="Arial"/>
      <family val="2"/>
    </font>
    <font>
      <b/>
      <sz val="8"/>
      <name val="Arial"/>
      <family val="2"/>
    </font>
    <font>
      <i/>
      <sz val="12"/>
      <name val="Arial"/>
      <family val="2"/>
    </font>
    <font>
      <b/>
      <i/>
      <sz val="12"/>
      <name val="Arial"/>
      <family val="2"/>
    </font>
    <font>
      <sz val="10"/>
      <color indexed="9"/>
      <name val="Arial"/>
      <family val="2"/>
    </font>
    <font>
      <sz val="12"/>
      <name val="Times New Roman"/>
      <family val="1"/>
    </font>
    <font>
      <b/>
      <sz val="12"/>
      <name val="Times New Roman"/>
      <family val="1"/>
    </font>
    <font>
      <i/>
      <sz val="12"/>
      <name val="Times New Roman"/>
      <family val="1"/>
    </font>
    <font>
      <sz val="9"/>
      <name val="Arial"/>
      <family val="2"/>
    </font>
    <font>
      <sz val="9"/>
      <name val="Times New Roman"/>
      <family val="1"/>
    </font>
    <font>
      <sz val="14"/>
      <name val="Times New Roman"/>
      <family val="1"/>
    </font>
    <font>
      <sz val="14"/>
      <name val="Arial"/>
      <family val="2"/>
    </font>
    <font>
      <b/>
      <sz val="14"/>
      <name val="Times New Roman"/>
      <family val="1"/>
    </font>
    <font>
      <b/>
      <sz val="24"/>
      <color indexed="53"/>
      <name val="Times New Roman"/>
      <family val="1"/>
    </font>
    <font>
      <sz val="24"/>
      <name val="Arial"/>
      <family val="2"/>
    </font>
    <font>
      <b/>
      <sz val="16"/>
      <color indexed="12"/>
      <name val="Arial"/>
      <family val="2"/>
    </font>
    <font>
      <sz val="16"/>
      <name val="Arial"/>
      <family val="2"/>
    </font>
    <font>
      <b/>
      <sz val="10"/>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23"/>
        <bgColor indexed="64"/>
      </patternFill>
    </fill>
    <fill>
      <patternFill patternType="solid">
        <fgColor indexed="22"/>
        <bgColor indexed="64"/>
      </patternFill>
    </fill>
    <fill>
      <patternFill patternType="solid">
        <fgColor theme="0" tint="-0.2499399930238723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top style="thin">
        <color indexed="9"/>
      </top>
      <bottom style="thin">
        <color indexed="9"/>
      </bottom>
    </border>
    <border>
      <left/>
      <right style="thin">
        <color indexed="9"/>
      </right>
      <top style="thin">
        <color indexed="9"/>
      </top>
      <bottom style="thin">
        <color indexed="9"/>
      </bottom>
    </border>
    <border>
      <left style="thin">
        <color indexed="9"/>
      </left>
      <right style="thin">
        <color indexed="9"/>
      </right>
      <top/>
      <bottom style="thin">
        <color indexed="9"/>
      </bottom>
    </border>
    <border>
      <left style="thin"/>
      <right style="thin">
        <color indexed="9"/>
      </right>
      <top style="thin">
        <color indexed="9"/>
      </top>
      <bottom style="thin">
        <color indexed="9"/>
      </bottom>
    </border>
    <border>
      <left style="thin">
        <color indexed="9"/>
      </left>
      <right style="thin"/>
      <top style="thin">
        <color indexed="9"/>
      </top>
      <bottom style="thin">
        <color indexed="9"/>
      </bottom>
    </border>
    <border>
      <left style="thin"/>
      <right style="thin">
        <color indexed="9"/>
      </right>
      <top style="thin">
        <color indexed="9"/>
      </top>
      <bottom style="thin"/>
    </border>
    <border>
      <left style="thin"/>
      <right style="thin"/>
      <top style="thin"/>
      <bottom/>
    </border>
    <border>
      <left style="thin"/>
      <right/>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thin"/>
      <right style="thin">
        <color indexed="9"/>
      </right>
      <top style="thin">
        <color indexed="9"/>
      </top>
      <bottom/>
    </border>
    <border>
      <left style="thin">
        <color indexed="9"/>
      </left>
      <right style="thin"/>
      <top style="thin">
        <color indexed="9"/>
      </top>
      <bottom/>
    </border>
    <border>
      <left/>
      <right style="thin"/>
      <top/>
      <bottom/>
    </border>
    <border>
      <left style="thin">
        <color indexed="9"/>
      </left>
      <right style="thin"/>
      <top style="thin">
        <color indexed="9"/>
      </top>
      <bottom style="thin"/>
    </border>
    <border>
      <left style="thin"/>
      <right style="thin"/>
      <top/>
      <bottom/>
    </border>
    <border>
      <left style="thin"/>
      <right/>
      <top style="thin"/>
      <bottom style="thin">
        <color indexed="9"/>
      </bottom>
    </border>
    <border>
      <left/>
      <right style="thin"/>
      <top style="thin"/>
      <bottom style="thin">
        <color indexed="9"/>
      </bottom>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27">
    <xf numFmtId="0" fontId="0" fillId="0" borderId="0" xfId="0" applyAlignment="1">
      <alignment/>
    </xf>
    <xf numFmtId="0" fontId="4" fillId="0" borderId="0" xfId="0" applyFont="1" applyBorder="1" applyAlignment="1" applyProtection="1">
      <alignment/>
      <protection/>
    </xf>
    <xf numFmtId="0" fontId="2" fillId="0" borderId="0" xfId="0" applyFont="1" applyAlignment="1" applyProtection="1">
      <alignment/>
      <protection/>
    </xf>
    <xf numFmtId="0" fontId="2" fillId="0" borderId="0" xfId="0" applyFont="1" applyBorder="1" applyAlignment="1" applyProtection="1">
      <alignment horizontal="center"/>
      <protection/>
    </xf>
    <xf numFmtId="0" fontId="4" fillId="0" borderId="0" xfId="0" applyFont="1" applyBorder="1" applyAlignment="1" applyProtection="1">
      <alignment horizontal="center"/>
      <protection/>
    </xf>
    <xf numFmtId="0" fontId="2" fillId="0" borderId="0" xfId="0" applyFont="1" applyAlignment="1" applyProtection="1">
      <alignment horizontal="right"/>
      <protection/>
    </xf>
    <xf numFmtId="0" fontId="2" fillId="0" borderId="0" xfId="0" applyFont="1" applyBorder="1" applyAlignment="1" applyProtection="1">
      <alignment/>
      <protection/>
    </xf>
    <xf numFmtId="0" fontId="0" fillId="0" borderId="0" xfId="0" applyAlignment="1">
      <alignment/>
    </xf>
    <xf numFmtId="0" fontId="3" fillId="0" borderId="0" xfId="0" applyFont="1" applyAlignment="1">
      <alignment wrapText="1"/>
    </xf>
    <xf numFmtId="0" fontId="8" fillId="0" borderId="0" xfId="0" applyFont="1" applyAlignment="1">
      <alignment/>
    </xf>
    <xf numFmtId="14" fontId="0" fillId="0" borderId="0" xfId="0" applyNumberFormat="1" applyAlignment="1">
      <alignment/>
    </xf>
    <xf numFmtId="0" fontId="0" fillId="0" borderId="0" xfId="0" applyAlignment="1">
      <alignment wrapText="1"/>
    </xf>
    <xf numFmtId="0" fontId="0" fillId="0" borderId="0" xfId="0" applyBorder="1" applyAlignment="1">
      <alignment/>
    </xf>
    <xf numFmtId="0" fontId="0" fillId="0" borderId="0" xfId="0" applyBorder="1" applyAlignment="1">
      <alignment wrapText="1"/>
    </xf>
    <xf numFmtId="0" fontId="7" fillId="0" borderId="0" xfId="0" applyFont="1" applyAlignment="1">
      <alignment wrapText="1"/>
    </xf>
    <xf numFmtId="0" fontId="0" fillId="0" borderId="0" xfId="0" applyFill="1" applyAlignment="1">
      <alignment/>
    </xf>
    <xf numFmtId="0" fontId="12" fillId="0" borderId="0" xfId="0" applyFont="1" applyAlignment="1">
      <alignment/>
    </xf>
    <xf numFmtId="0" fontId="0" fillId="0" borderId="0" xfId="0" applyFont="1" applyAlignment="1">
      <alignment/>
    </xf>
    <xf numFmtId="0" fontId="12" fillId="0" borderId="0" xfId="0" applyFont="1" applyAlignment="1">
      <alignment/>
    </xf>
    <xf numFmtId="0" fontId="0" fillId="0" borderId="0" xfId="0" applyFont="1" applyFill="1" applyAlignment="1">
      <alignment/>
    </xf>
    <xf numFmtId="0" fontId="6" fillId="0" borderId="0" xfId="0" applyFont="1" applyAlignment="1">
      <alignment/>
    </xf>
    <xf numFmtId="0" fontId="6" fillId="0" borderId="10" xfId="0" applyFont="1" applyBorder="1" applyAlignment="1">
      <alignment/>
    </xf>
    <xf numFmtId="0" fontId="6" fillId="0" borderId="10" xfId="0" applyFont="1" applyBorder="1" applyAlignment="1">
      <alignment/>
    </xf>
    <xf numFmtId="0" fontId="6" fillId="0" borderId="10" xfId="0" applyFont="1" applyBorder="1" applyAlignment="1">
      <alignment horizontal="left" indent="1"/>
    </xf>
    <xf numFmtId="0" fontId="6" fillId="0" borderId="10" xfId="0" applyFont="1" applyBorder="1" applyAlignment="1" applyProtection="1">
      <alignment horizontal="left" indent="1"/>
      <protection/>
    </xf>
    <xf numFmtId="14" fontId="8" fillId="0" borderId="10" xfId="0" applyNumberFormat="1" applyFont="1" applyBorder="1" applyAlignment="1" applyProtection="1">
      <alignment horizontal="left"/>
      <protection locked="0"/>
    </xf>
    <xf numFmtId="0" fontId="8" fillId="0" borderId="10" xfId="0" applyFont="1" applyBorder="1" applyAlignment="1" applyProtection="1">
      <alignment/>
      <protection locked="0"/>
    </xf>
    <xf numFmtId="0" fontId="6" fillId="0" borderId="10" xfId="0" applyFont="1" applyBorder="1" applyAlignment="1">
      <alignment vertical="top"/>
    </xf>
    <xf numFmtId="0" fontId="6" fillId="0" borderId="0" xfId="0" applyFont="1" applyBorder="1" applyAlignment="1">
      <alignment horizontal="left" wrapText="1"/>
    </xf>
    <xf numFmtId="0" fontId="6" fillId="0" borderId="10" xfId="0" applyFont="1" applyBorder="1" applyAlignment="1">
      <alignment/>
    </xf>
    <xf numFmtId="0" fontId="14" fillId="0" borderId="10" xfId="0" applyFont="1" applyBorder="1" applyAlignment="1">
      <alignment/>
    </xf>
    <xf numFmtId="0" fontId="6" fillId="0" borderId="10" xfId="0" applyFont="1" applyBorder="1" applyAlignment="1">
      <alignment/>
    </xf>
    <xf numFmtId="0" fontId="6" fillId="0" borderId="0" xfId="0" applyFont="1" applyBorder="1" applyAlignment="1">
      <alignment/>
    </xf>
    <xf numFmtId="0" fontId="16" fillId="0" borderId="0" xfId="0" applyFont="1" applyAlignment="1">
      <alignment/>
    </xf>
    <xf numFmtId="0" fontId="4" fillId="33"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2"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18"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17" fillId="0" borderId="0" xfId="0" applyFont="1" applyFill="1" applyBorder="1" applyAlignment="1" applyProtection="1">
      <alignment/>
      <protection/>
    </xf>
    <xf numFmtId="0" fontId="18" fillId="0" borderId="0" xfId="0" applyFont="1" applyFill="1" applyBorder="1" applyAlignment="1" applyProtection="1">
      <alignment/>
      <protection/>
    </xf>
    <xf numFmtId="0" fontId="17" fillId="0" borderId="0" xfId="0" applyFont="1" applyFill="1" applyBorder="1" applyAlignment="1" applyProtection="1">
      <alignment horizontal="left"/>
      <protection/>
    </xf>
    <xf numFmtId="0" fontId="17" fillId="0" borderId="0" xfId="0" applyFont="1" applyBorder="1" applyAlignment="1" applyProtection="1">
      <alignment horizontal="right"/>
      <protection/>
    </xf>
    <xf numFmtId="0" fontId="17" fillId="0" borderId="0" xfId="0" applyFont="1" applyBorder="1" applyAlignment="1" applyProtection="1">
      <alignment horizontal="left"/>
      <protection/>
    </xf>
    <xf numFmtId="0" fontId="18" fillId="0" borderId="0" xfId="0" applyFont="1" applyBorder="1" applyAlignment="1" applyProtection="1">
      <alignment horizontal="center"/>
      <protection/>
    </xf>
    <xf numFmtId="0" fontId="21" fillId="0" borderId="0" xfId="0" applyFont="1" applyFill="1" applyBorder="1" applyAlignment="1" applyProtection="1">
      <alignment horizontal="right"/>
      <protection/>
    </xf>
    <xf numFmtId="0" fontId="22" fillId="0" borderId="0" xfId="0" applyFont="1" applyFill="1" applyBorder="1" applyAlignment="1" applyProtection="1">
      <alignment horizontal="right"/>
      <protection/>
    </xf>
    <xf numFmtId="0" fontId="6" fillId="0" borderId="10" xfId="0" applyFont="1" applyBorder="1" applyAlignment="1">
      <alignment horizontal="left" vertical="top" indent="1"/>
    </xf>
    <xf numFmtId="0" fontId="6" fillId="0" borderId="10" xfId="0" applyFont="1" applyBorder="1" applyAlignment="1">
      <alignment horizontal="left" wrapText="1" indent="1"/>
    </xf>
    <xf numFmtId="0" fontId="22" fillId="0" borderId="0" xfId="0" applyFont="1" applyBorder="1" applyAlignment="1" applyProtection="1">
      <alignment horizontal="right"/>
      <protection/>
    </xf>
    <xf numFmtId="0" fontId="17" fillId="0" borderId="0" xfId="0" applyFont="1" applyBorder="1" applyAlignment="1" applyProtection="1">
      <alignment/>
      <protection/>
    </xf>
    <xf numFmtId="0" fontId="22" fillId="0" borderId="0" xfId="0" applyFont="1" applyBorder="1" applyAlignment="1" applyProtection="1">
      <alignment horizontal="left"/>
      <protection/>
    </xf>
    <xf numFmtId="0" fontId="9" fillId="0" borderId="0" xfId="0" applyNumberFormat="1" applyFont="1" applyBorder="1" applyAlignment="1" applyProtection="1">
      <alignment horizontal="center" vertical="center"/>
      <protection/>
    </xf>
    <xf numFmtId="0" fontId="8" fillId="0" borderId="10" xfId="0" applyFont="1" applyBorder="1" applyAlignment="1" applyProtection="1">
      <alignment/>
      <protection/>
    </xf>
    <xf numFmtId="0" fontId="2" fillId="0" borderId="0" xfId="0" applyFont="1" applyAlignment="1" applyProtection="1">
      <alignment horizontal="left"/>
      <protection/>
    </xf>
    <xf numFmtId="0" fontId="9" fillId="0" borderId="0" xfId="0" applyNumberFormat="1" applyFont="1" applyAlignment="1" applyProtection="1">
      <alignment horizontal="center" vertical="center"/>
      <protection/>
    </xf>
    <xf numFmtId="0" fontId="10" fillId="0" borderId="0" xfId="0" applyNumberFormat="1" applyFont="1" applyAlignment="1" applyProtection="1">
      <alignment horizontal="center" vertical="center"/>
      <protection/>
    </xf>
    <xf numFmtId="0" fontId="2" fillId="0" borderId="0" xfId="0" applyFont="1" applyBorder="1" applyAlignment="1" applyProtection="1">
      <alignment horizontal="right"/>
      <protection/>
    </xf>
    <xf numFmtId="0" fontId="18" fillId="0" borderId="0" xfId="0" applyFont="1" applyBorder="1" applyAlignment="1" applyProtection="1">
      <alignment horizontal="left"/>
      <protection/>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6" fillId="0" borderId="0" xfId="0" applyFont="1" applyBorder="1" applyAlignment="1" applyProtection="1">
      <alignment/>
      <protection/>
    </xf>
    <xf numFmtId="0" fontId="24" fillId="34" borderId="0" xfId="0" applyFont="1" applyFill="1" applyBorder="1" applyAlignment="1" applyProtection="1">
      <alignment/>
      <protection/>
    </xf>
    <xf numFmtId="0" fontId="0" fillId="0" borderId="0" xfId="0" applyBorder="1" applyAlignment="1" applyProtection="1">
      <alignment/>
      <protection/>
    </xf>
    <xf numFmtId="0" fontId="6"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22" fillId="0" borderId="0" xfId="0" applyFont="1" applyBorder="1" applyAlignment="1" applyProtection="1">
      <alignment/>
      <protection/>
    </xf>
    <xf numFmtId="0" fontId="24" fillId="34" borderId="0" xfId="0" applyFont="1" applyFill="1" applyBorder="1" applyAlignment="1" applyProtection="1">
      <alignment horizontal="left"/>
      <protection/>
    </xf>
    <xf numFmtId="0" fontId="6" fillId="0" borderId="0" xfId="0" applyFont="1" applyFill="1" applyBorder="1" applyAlignment="1" applyProtection="1">
      <alignment/>
      <protection/>
    </xf>
    <xf numFmtId="0" fontId="17" fillId="0" borderId="0" xfId="0" applyNumberFormat="1" applyFont="1" applyBorder="1" applyAlignment="1" applyProtection="1">
      <alignment horizontal="right"/>
      <protection/>
    </xf>
    <xf numFmtId="0" fontId="0" fillId="0" borderId="0" xfId="0" applyBorder="1" applyAlignment="1" applyProtection="1">
      <alignment horizontal="right"/>
      <protection/>
    </xf>
    <xf numFmtId="0" fontId="23" fillId="0" borderId="0" xfId="0" applyFont="1" applyBorder="1" applyAlignment="1" applyProtection="1">
      <alignment horizontal="right"/>
      <protection/>
    </xf>
    <xf numFmtId="0" fontId="22" fillId="0" borderId="0" xfId="0" applyNumberFormat="1" applyFont="1" applyBorder="1" applyAlignment="1" applyProtection="1">
      <alignment horizontal="right"/>
      <protection/>
    </xf>
    <xf numFmtId="0" fontId="20" fillId="0" borderId="0" xfId="0" applyFont="1" applyBorder="1" applyAlignment="1" applyProtection="1">
      <alignment/>
      <protection/>
    </xf>
    <xf numFmtId="0" fontId="20" fillId="0" borderId="0" xfId="0" applyFont="1" applyBorder="1" applyAlignment="1" applyProtection="1">
      <alignment/>
      <protection/>
    </xf>
    <xf numFmtId="0" fontId="0" fillId="0" borderId="0" xfId="0" applyFill="1" applyBorder="1" applyAlignment="1" applyProtection="1">
      <alignment horizontal="center"/>
      <protection/>
    </xf>
    <xf numFmtId="0" fontId="6" fillId="0" borderId="0" xfId="0" applyFont="1" applyBorder="1" applyAlignment="1" applyProtection="1">
      <alignment/>
      <protection/>
    </xf>
    <xf numFmtId="0" fontId="0" fillId="0" borderId="0" xfId="0" applyBorder="1" applyAlignment="1" applyProtection="1">
      <alignment horizontal="left"/>
      <protection/>
    </xf>
    <xf numFmtId="0" fontId="23" fillId="0" borderId="0" xfId="0" applyFont="1" applyBorder="1" applyAlignment="1" applyProtection="1">
      <alignment/>
      <protection/>
    </xf>
    <xf numFmtId="0" fontId="0" fillId="0" borderId="0" xfId="0" applyBorder="1" applyAlignment="1" applyProtection="1">
      <alignment vertical="top" wrapText="1"/>
      <protection/>
    </xf>
    <xf numFmtId="0" fontId="0" fillId="0" borderId="0" xfId="0" applyFill="1" applyBorder="1" applyAlignment="1" applyProtection="1">
      <alignment vertical="top" wrapText="1"/>
      <protection/>
    </xf>
    <xf numFmtId="0" fontId="2" fillId="0" borderId="0" xfId="0" applyFont="1" applyBorder="1" applyAlignment="1" applyProtection="1">
      <alignment vertical="top"/>
      <protection/>
    </xf>
    <xf numFmtId="0" fontId="0" fillId="0" borderId="0" xfId="0" applyFont="1" applyFill="1" applyBorder="1" applyAlignment="1" applyProtection="1">
      <alignment horizontal="left"/>
      <protection/>
    </xf>
    <xf numFmtId="0" fontId="2" fillId="0" borderId="0" xfId="0" applyFont="1" applyFill="1" applyBorder="1" applyAlignment="1" applyProtection="1">
      <alignment vertical="top" wrapText="1"/>
      <protection/>
    </xf>
    <xf numFmtId="0" fontId="6" fillId="0" borderId="0" xfId="0" applyFont="1" applyAlignment="1" applyProtection="1">
      <alignment/>
      <protection/>
    </xf>
    <xf numFmtId="0" fontId="17" fillId="0" borderId="0" xfId="0" applyFont="1" applyFill="1" applyBorder="1" applyAlignment="1" applyProtection="1">
      <alignment vertical="top" wrapText="1"/>
      <protection/>
    </xf>
    <xf numFmtId="0" fontId="4" fillId="0" borderId="0" xfId="0" applyFont="1" applyBorder="1" applyAlignment="1" applyProtection="1">
      <alignment horizontal="left"/>
      <protection/>
    </xf>
    <xf numFmtId="0" fontId="19" fillId="0" borderId="0" xfId="0" applyFont="1" applyBorder="1" applyAlignment="1" applyProtection="1">
      <alignment/>
      <protection/>
    </xf>
    <xf numFmtId="0" fontId="17" fillId="35" borderId="0" xfId="0" applyFont="1" applyFill="1" applyBorder="1" applyAlignment="1" applyProtection="1">
      <alignment/>
      <protection/>
    </xf>
    <xf numFmtId="0" fontId="18" fillId="35" borderId="0" xfId="0" applyFont="1" applyFill="1" applyBorder="1" applyAlignment="1" applyProtection="1">
      <alignment horizontal="center"/>
      <protection/>
    </xf>
    <xf numFmtId="0" fontId="0" fillId="0" borderId="0" xfId="0" applyAlignment="1" applyProtection="1">
      <alignment horizontal="left"/>
      <protection/>
    </xf>
    <xf numFmtId="165" fontId="6" fillId="0" borderId="0" xfId="0" applyNumberFormat="1" applyFont="1" applyBorder="1" applyAlignment="1" applyProtection="1">
      <alignment/>
      <protection/>
    </xf>
    <xf numFmtId="0" fontId="18"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0" fillId="0" borderId="0" xfId="0" applyAlignment="1" applyProtection="1">
      <alignment wrapText="1"/>
      <protection locked="0"/>
    </xf>
    <xf numFmtId="14" fontId="0" fillId="0" borderId="0" xfId="0" applyNumberFormat="1" applyAlignment="1" applyProtection="1">
      <alignment/>
      <protection locked="0"/>
    </xf>
    <xf numFmtId="0" fontId="9" fillId="33" borderId="0" xfId="0" applyNumberFormat="1" applyFont="1" applyFill="1" applyAlignment="1" applyProtection="1">
      <alignment horizontal="center" vertical="center"/>
      <protection/>
    </xf>
    <xf numFmtId="0" fontId="2" fillId="33" borderId="0" xfId="0" applyFont="1" applyFill="1" applyBorder="1" applyAlignment="1" applyProtection="1">
      <alignment/>
      <protection/>
    </xf>
    <xf numFmtId="0" fontId="0" fillId="33" borderId="0" xfId="0" applyFill="1" applyBorder="1" applyAlignment="1" applyProtection="1">
      <alignment/>
      <protection/>
    </xf>
    <xf numFmtId="14" fontId="4" fillId="0" borderId="0" xfId="0" applyNumberFormat="1" applyFont="1" applyFill="1" applyBorder="1" applyAlignment="1" applyProtection="1">
      <alignment horizontal="center"/>
      <protection/>
    </xf>
    <xf numFmtId="14"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33" borderId="0" xfId="0" applyFill="1" applyBorder="1" applyAlignment="1" applyProtection="1">
      <alignment/>
      <protection/>
    </xf>
    <xf numFmtId="0" fontId="0" fillId="0" borderId="0" xfId="0" applyFill="1" applyBorder="1" applyAlignment="1" applyProtection="1">
      <alignment horizontal="left"/>
      <protection/>
    </xf>
    <xf numFmtId="14" fontId="4" fillId="33" borderId="0" xfId="0" applyNumberFormat="1" applyFont="1" applyFill="1" applyBorder="1" applyAlignment="1" applyProtection="1">
      <alignment horizontal="center"/>
      <protection/>
    </xf>
    <xf numFmtId="0" fontId="0" fillId="33" borderId="0" xfId="0" applyFill="1" applyBorder="1" applyAlignment="1" applyProtection="1">
      <alignment horizontal="center"/>
      <protection/>
    </xf>
    <xf numFmtId="0" fontId="5" fillId="0" borderId="0" xfId="0"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4" fillId="33"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33" borderId="0" xfId="0" applyFont="1" applyFill="1" applyAlignment="1" applyProtection="1">
      <alignment/>
      <protection/>
    </xf>
    <xf numFmtId="0" fontId="0" fillId="33" borderId="0" xfId="0" applyFill="1" applyBorder="1" applyAlignment="1" applyProtection="1">
      <alignment vertical="top" wrapText="1"/>
      <protection/>
    </xf>
    <xf numFmtId="0" fontId="0" fillId="33" borderId="0" xfId="0" applyFont="1" applyFill="1" applyBorder="1" applyAlignment="1" applyProtection="1">
      <alignment horizontal="left"/>
      <protection/>
    </xf>
    <xf numFmtId="0" fontId="0" fillId="0" borderId="0" xfId="0" applyFont="1" applyBorder="1" applyAlignment="1" applyProtection="1">
      <alignment horizontal="right"/>
      <protection/>
    </xf>
    <xf numFmtId="164" fontId="4" fillId="0" borderId="0" xfId="0" applyNumberFormat="1" applyFont="1" applyBorder="1" applyAlignment="1" applyProtection="1">
      <alignment horizontal="center"/>
      <protection/>
    </xf>
    <xf numFmtId="0" fontId="4" fillId="33" borderId="0" xfId="0" applyFont="1" applyFill="1" applyBorder="1" applyAlignment="1" applyProtection="1">
      <alignment horizontal="left"/>
      <protection/>
    </xf>
    <xf numFmtId="0" fontId="0" fillId="33" borderId="0" xfId="0" applyFont="1" applyFill="1" applyBorder="1" applyAlignment="1" applyProtection="1">
      <alignment/>
      <protection/>
    </xf>
    <xf numFmtId="0" fontId="0" fillId="0" borderId="0" xfId="0" applyBorder="1" applyAlignment="1" applyProtection="1">
      <alignment/>
      <protection locked="0"/>
    </xf>
    <xf numFmtId="0" fontId="22" fillId="0" borderId="0" xfId="0" applyFont="1" applyBorder="1" applyAlignment="1" applyProtection="1">
      <alignment vertical="top"/>
      <protection/>
    </xf>
    <xf numFmtId="0" fontId="23" fillId="0" borderId="0" xfId="0" applyFont="1" applyBorder="1" applyAlignment="1" applyProtection="1">
      <alignment vertical="top"/>
      <protection/>
    </xf>
    <xf numFmtId="0" fontId="22" fillId="0" borderId="0" xfId="0" applyFont="1" applyBorder="1" applyAlignment="1" applyProtection="1">
      <alignment horizontal="right" vertical="top"/>
      <protection/>
    </xf>
    <xf numFmtId="0" fontId="22" fillId="0" borderId="0" xfId="0" applyFont="1" applyAlignment="1" applyProtection="1">
      <alignment/>
      <protection/>
    </xf>
    <xf numFmtId="0" fontId="0" fillId="0" borderId="0" xfId="0" applyFont="1" applyFill="1" applyBorder="1" applyAlignment="1">
      <alignment horizontal="left"/>
    </xf>
    <xf numFmtId="0" fontId="24" fillId="34" borderId="0" xfId="0" applyFont="1" applyFill="1" applyBorder="1" applyAlignment="1" applyProtection="1">
      <alignment vertical="top"/>
      <protection/>
    </xf>
    <xf numFmtId="0" fontId="11" fillId="0" borderId="0" xfId="0" applyFont="1" applyFill="1" applyBorder="1" applyAlignment="1" applyProtection="1">
      <alignment/>
      <protection/>
    </xf>
    <xf numFmtId="0" fontId="24" fillId="0" borderId="0" xfId="0" applyFont="1" applyFill="1" applyAlignment="1">
      <alignment vertical="top"/>
    </xf>
    <xf numFmtId="0" fontId="22" fillId="0" borderId="0" xfId="0" applyFont="1" applyAlignment="1" applyProtection="1">
      <alignment horizontal="right"/>
      <protection/>
    </xf>
    <xf numFmtId="0" fontId="0" fillId="35" borderId="0" xfId="0" applyFill="1" applyBorder="1" applyAlignment="1" applyProtection="1">
      <alignment vertical="top" wrapText="1"/>
      <protection/>
    </xf>
    <xf numFmtId="0" fontId="4" fillId="35" borderId="0" xfId="0" applyFont="1" applyFill="1" applyBorder="1" applyAlignment="1" applyProtection="1">
      <alignment horizontal="center"/>
      <protection/>
    </xf>
    <xf numFmtId="0" fontId="0" fillId="35" borderId="0" xfId="0" applyFill="1" applyBorder="1" applyAlignment="1" applyProtection="1">
      <alignment/>
      <protection locked="0"/>
    </xf>
    <xf numFmtId="14" fontId="0" fillId="0" borderId="0" xfId="0" applyNumberFormat="1" applyBorder="1" applyAlignment="1" applyProtection="1">
      <alignment/>
      <protection locked="0"/>
    </xf>
    <xf numFmtId="0" fontId="0" fillId="0" borderId="0" xfId="0" applyFill="1" applyAlignment="1" applyProtection="1">
      <alignment/>
      <protection locked="0"/>
    </xf>
    <xf numFmtId="0" fontId="0" fillId="0" borderId="10" xfId="0" applyBorder="1" applyAlignment="1" applyProtection="1">
      <alignment wrapText="1"/>
      <protection/>
    </xf>
    <xf numFmtId="0" fontId="0" fillId="0" borderId="0" xfId="0" applyAlignment="1" applyProtection="1">
      <alignment wrapText="1"/>
      <protection/>
    </xf>
    <xf numFmtId="0" fontId="27" fillId="0" borderId="0" xfId="0" applyFont="1" applyAlignment="1" applyProtection="1">
      <alignment horizontal="center"/>
      <protection/>
    </xf>
    <xf numFmtId="0" fontId="8" fillId="36" borderId="10" xfId="0" applyFont="1" applyFill="1" applyBorder="1" applyAlignment="1" applyProtection="1">
      <alignment/>
      <protection/>
    </xf>
    <xf numFmtId="0" fontId="0" fillId="0" borderId="0" xfId="0" applyBorder="1" applyAlignment="1" applyProtection="1">
      <alignment wrapText="1"/>
      <protection/>
    </xf>
    <xf numFmtId="49" fontId="8" fillId="0" borderId="0" xfId="0" applyNumberFormat="1" applyFont="1" applyFill="1" applyBorder="1" applyAlignment="1" applyProtection="1">
      <alignment horizontal="right" wrapText="1"/>
      <protection/>
    </xf>
    <xf numFmtId="0" fontId="8" fillId="35" borderId="10" xfId="0" applyFont="1" applyFill="1" applyBorder="1" applyAlignment="1" applyProtection="1">
      <alignment wrapText="1"/>
      <protection/>
    </xf>
    <xf numFmtId="49" fontId="8" fillId="35" borderId="10" xfId="0" applyNumberFormat="1" applyFont="1" applyFill="1" applyBorder="1" applyAlignment="1" applyProtection="1">
      <alignment horizontal="right" wrapText="1"/>
      <protection/>
    </xf>
    <xf numFmtId="0" fontId="0" fillId="35" borderId="0" xfId="0" applyFill="1" applyAlignment="1" applyProtection="1">
      <alignment wrapText="1"/>
      <protection locked="0"/>
    </xf>
    <xf numFmtId="0" fontId="27" fillId="0" borderId="0" xfId="0" applyFont="1" applyAlignment="1" applyProtection="1">
      <alignment horizontal="right"/>
      <protection/>
    </xf>
    <xf numFmtId="0" fontId="3" fillId="0" borderId="10" xfId="0" applyFont="1" applyBorder="1" applyAlignment="1">
      <alignment wrapText="1"/>
    </xf>
    <xf numFmtId="0" fontId="2" fillId="0" borderId="0" xfId="0" applyFont="1" applyFill="1" applyBorder="1" applyAlignment="1" applyProtection="1">
      <alignment vertical="top"/>
      <protection/>
    </xf>
    <xf numFmtId="0" fontId="8" fillId="37" borderId="10" xfId="0" applyFont="1" applyFill="1" applyBorder="1" applyAlignment="1" applyProtection="1">
      <alignment/>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horizontal="left" indent="2"/>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3" fillId="35" borderId="16" xfId="0" applyFont="1" applyFill="1" applyBorder="1" applyAlignment="1">
      <alignment/>
    </xf>
    <xf numFmtId="0" fontId="0" fillId="35" borderId="17" xfId="0" applyFill="1" applyBorder="1" applyAlignment="1">
      <alignment/>
    </xf>
    <xf numFmtId="0" fontId="3" fillId="0" borderId="16" xfId="0" applyFont="1" applyBorder="1" applyAlignment="1">
      <alignment horizontal="right" vertical="top"/>
    </xf>
    <xf numFmtId="0" fontId="0" fillId="0" borderId="17" xfId="0" applyBorder="1" applyAlignment="1">
      <alignment horizontal="left" vertical="top" wrapText="1" indent="2"/>
    </xf>
    <xf numFmtId="0" fontId="0" fillId="0" borderId="17" xfId="0" applyBorder="1" applyAlignment="1">
      <alignment horizontal="left" vertical="top" indent="2"/>
    </xf>
    <xf numFmtId="0" fontId="3" fillId="0" borderId="16" xfId="0" applyFont="1" applyBorder="1" applyAlignment="1">
      <alignment horizontal="right"/>
    </xf>
    <xf numFmtId="0" fontId="0" fillId="0" borderId="17" xfId="0" applyBorder="1" applyAlignment="1">
      <alignment horizontal="left" indent="2"/>
    </xf>
    <xf numFmtId="0" fontId="23" fillId="35" borderId="16" xfId="0" applyFont="1" applyFill="1" applyBorder="1" applyAlignment="1">
      <alignment horizontal="left"/>
    </xf>
    <xf numFmtId="0" fontId="0" fillId="0" borderId="17" xfId="0" applyBorder="1" applyAlignment="1">
      <alignment horizontal="left" wrapText="1" indent="2"/>
    </xf>
    <xf numFmtId="0" fontId="0" fillId="0" borderId="18" xfId="0" applyBorder="1" applyAlignment="1">
      <alignment horizontal="left" indent="2"/>
    </xf>
    <xf numFmtId="0" fontId="3" fillId="0" borderId="17" xfId="0" applyFont="1" applyBorder="1" applyAlignment="1">
      <alignment/>
    </xf>
    <xf numFmtId="1" fontId="0" fillId="0" borderId="0" xfId="0" applyNumberFormat="1" applyAlignment="1">
      <alignment/>
    </xf>
    <xf numFmtId="0" fontId="8" fillId="0" borderId="10" xfId="0" applyFont="1" applyBorder="1" applyAlignment="1" applyProtection="1">
      <alignment horizontal="left"/>
      <protection locked="0"/>
    </xf>
    <xf numFmtId="0" fontId="18" fillId="35" borderId="19" xfId="0" applyFont="1" applyFill="1" applyBorder="1" applyAlignment="1" applyProtection="1">
      <alignment wrapText="1"/>
      <protection locked="0"/>
    </xf>
    <xf numFmtId="0" fontId="13" fillId="0" borderId="10" xfId="0" applyNumberFormat="1" applyFont="1" applyBorder="1" applyAlignment="1" applyProtection="1">
      <alignment horizontal="left" vertical="top" wrapText="1"/>
      <protection locked="0"/>
    </xf>
    <xf numFmtId="0" fontId="13" fillId="0" borderId="10" xfId="0" applyFont="1" applyBorder="1" applyAlignment="1" applyProtection="1">
      <alignment horizontal="left" wrapText="1"/>
      <protection locked="0"/>
    </xf>
    <xf numFmtId="0" fontId="24" fillId="34" borderId="0" xfId="0" applyFont="1" applyFill="1" applyBorder="1" applyAlignment="1" applyProtection="1">
      <alignment horizontal="left" vertical="top"/>
      <protection/>
    </xf>
    <xf numFmtId="0" fontId="18" fillId="35" borderId="10" xfId="0" applyFont="1" applyFill="1" applyBorder="1" applyAlignment="1" applyProtection="1">
      <alignment/>
      <protection locked="0"/>
    </xf>
    <xf numFmtId="49" fontId="18" fillId="35" borderId="10" xfId="0" applyNumberFormat="1" applyFont="1" applyFill="1" applyBorder="1" applyAlignment="1" applyProtection="1">
      <alignment horizontal="right" wrapText="1"/>
      <protection locked="0"/>
    </xf>
    <xf numFmtId="49" fontId="0" fillId="0" borderId="0" xfId="0" applyNumberFormat="1" applyAlignment="1">
      <alignment/>
    </xf>
    <xf numFmtId="49" fontId="8" fillId="35" borderId="20" xfId="0" applyNumberFormat="1" applyFont="1" applyFill="1" applyBorder="1" applyAlignment="1" applyProtection="1">
      <alignment horizontal="left" wrapText="1"/>
      <protection/>
    </xf>
    <xf numFmtId="0" fontId="6" fillId="0" borderId="21" xfId="0" applyFont="1" applyBorder="1" applyAlignment="1">
      <alignment/>
    </xf>
    <xf numFmtId="0" fontId="6" fillId="0" borderId="19" xfId="0" applyFont="1" applyBorder="1" applyAlignment="1">
      <alignment/>
    </xf>
    <xf numFmtId="0" fontId="6" fillId="0" borderId="21" xfId="0" applyFont="1" applyBorder="1" applyAlignment="1">
      <alignment/>
    </xf>
    <xf numFmtId="0" fontId="6" fillId="0" borderId="21" xfId="0" applyFont="1" applyBorder="1" applyAlignment="1">
      <alignment/>
    </xf>
    <xf numFmtId="49" fontId="18" fillId="35" borderId="22" xfId="0" applyNumberFormat="1" applyFont="1" applyFill="1" applyBorder="1" applyAlignment="1" applyProtection="1">
      <alignment horizontal="left" wrapText="1"/>
      <protection locked="0"/>
    </xf>
    <xf numFmtId="0" fontId="0" fillId="35" borderId="10" xfId="0" applyFill="1" applyBorder="1" applyAlignment="1" applyProtection="1">
      <alignment/>
      <protection locked="0"/>
    </xf>
    <xf numFmtId="0" fontId="18" fillId="35" borderId="22" xfId="0" applyFont="1" applyFill="1" applyBorder="1" applyAlignment="1" applyProtection="1">
      <alignment wrapText="1"/>
      <protection locked="0"/>
    </xf>
    <xf numFmtId="0" fontId="0" fillId="35" borderId="23" xfId="0" applyFill="1" applyBorder="1" applyAlignment="1">
      <alignment horizontal="left"/>
    </xf>
    <xf numFmtId="0" fontId="0" fillId="35" borderId="24" xfId="0" applyFill="1" applyBorder="1" applyAlignment="1">
      <alignment horizontal="left"/>
    </xf>
    <xf numFmtId="0" fontId="0" fillId="0" borderId="0" xfId="0" applyAlignment="1" quotePrefix="1">
      <alignment/>
    </xf>
    <xf numFmtId="0" fontId="3" fillId="0" borderId="25" xfId="0" applyFont="1" applyBorder="1" applyAlignment="1">
      <alignment horizontal="right"/>
    </xf>
    <xf numFmtId="0" fontId="0" fillId="0" borderId="26" xfId="0" applyBorder="1" applyAlignment="1">
      <alignment horizontal="left" indent="2"/>
    </xf>
    <xf numFmtId="0" fontId="11" fillId="35" borderId="27" xfId="0" applyFont="1" applyFill="1" applyBorder="1" applyAlignment="1">
      <alignment/>
    </xf>
    <xf numFmtId="0" fontId="0" fillId="0" borderId="0" xfId="0" applyNumberFormat="1" applyBorder="1" applyAlignment="1" applyProtection="1">
      <alignment/>
      <protection locked="0"/>
    </xf>
    <xf numFmtId="0" fontId="0" fillId="0" borderId="0" xfId="0" applyAlignment="1">
      <alignment horizontal="center"/>
    </xf>
    <xf numFmtId="0" fontId="29" fillId="0" borderId="17" xfId="0" applyFont="1" applyBorder="1" applyAlignment="1">
      <alignment wrapText="1"/>
    </xf>
    <xf numFmtId="0" fontId="15" fillId="0" borderId="10" xfId="0" applyFont="1" applyBorder="1" applyAlignment="1" applyProtection="1">
      <alignment horizontal="left"/>
      <protection locked="0"/>
    </xf>
    <xf numFmtId="0" fontId="8" fillId="0" borderId="10" xfId="0" applyFont="1" applyBorder="1" applyAlignment="1" applyProtection="1">
      <alignment horizontal="left"/>
      <protection locked="0"/>
    </xf>
    <xf numFmtId="49" fontId="8" fillId="0" borderId="10" xfId="0" applyNumberFormat="1" applyFont="1" applyBorder="1" applyAlignment="1" applyProtection="1">
      <alignment horizontal="left"/>
      <protection locked="0"/>
    </xf>
    <xf numFmtId="0" fontId="8" fillId="0" borderId="21" xfId="0" applyNumberFormat="1" applyFont="1" applyBorder="1" applyAlignment="1" applyProtection="1">
      <alignment horizontal="left"/>
      <protection locked="0"/>
    </xf>
    <xf numFmtId="0" fontId="0" fillId="0" borderId="10" xfId="0" applyBorder="1" applyAlignment="1">
      <alignment/>
    </xf>
    <xf numFmtId="2" fontId="8" fillId="0" borderId="10" xfId="0" applyNumberFormat="1" applyFont="1" applyBorder="1" applyAlignment="1" applyProtection="1">
      <alignment horizontal="left"/>
      <protection locked="0"/>
    </xf>
    <xf numFmtId="2" fontId="13" fillId="0" borderId="10" xfId="0" applyNumberFormat="1" applyFont="1" applyBorder="1" applyAlignment="1" applyProtection="1">
      <alignment horizontal="left" wrapText="1"/>
      <protection locked="0"/>
    </xf>
    <xf numFmtId="0" fontId="8" fillId="34" borderId="10" xfId="0" applyFont="1" applyFill="1" applyBorder="1" applyAlignment="1" applyProtection="1">
      <alignment horizontal="left"/>
      <protection locked="0"/>
    </xf>
    <xf numFmtId="49" fontId="13" fillId="0" borderId="10" xfId="0" applyNumberFormat="1" applyFont="1" applyBorder="1" applyAlignment="1" applyProtection="1">
      <alignment horizontal="left" wrapText="1"/>
      <protection locked="0"/>
    </xf>
    <xf numFmtId="0" fontId="8" fillId="0" borderId="10" xfId="0" applyFont="1" applyBorder="1" applyAlignment="1" applyProtection="1">
      <alignment horizontal="left"/>
      <protection locked="0"/>
    </xf>
    <xf numFmtId="0" fontId="18" fillId="35" borderId="10" xfId="0" applyFont="1" applyFill="1" applyBorder="1" applyAlignment="1" applyProtection="1">
      <alignment wrapText="1"/>
      <protection locked="0"/>
    </xf>
    <xf numFmtId="14" fontId="18" fillId="35" borderId="10" xfId="0" applyNumberFormat="1" applyFont="1" applyFill="1" applyBorder="1" applyAlignment="1" applyProtection="1">
      <alignment wrapText="1"/>
      <protection locked="0"/>
    </xf>
    <xf numFmtId="0" fontId="8" fillId="35" borderId="10" xfId="0" applyFont="1" applyFill="1" applyBorder="1" applyAlignment="1" applyProtection="1">
      <alignment wrapText="1"/>
      <protection locked="0"/>
    </xf>
    <xf numFmtId="2" fontId="8" fillId="38" borderId="10" xfId="0" applyNumberFormat="1" applyFont="1" applyFill="1" applyBorder="1" applyAlignment="1" applyProtection="1">
      <alignment horizontal="left"/>
      <protection/>
    </xf>
    <xf numFmtId="0" fontId="0" fillId="0" borderId="0" xfId="0" applyAlignment="1">
      <alignment horizontal="left"/>
    </xf>
    <xf numFmtId="0" fontId="6" fillId="0" borderId="10" xfId="0" applyFont="1" applyFill="1" applyBorder="1" applyAlignment="1" applyProtection="1">
      <alignment/>
      <protection/>
    </xf>
    <xf numFmtId="0" fontId="0" fillId="0" borderId="0" xfId="0" applyFont="1" applyAlignment="1">
      <alignment/>
    </xf>
    <xf numFmtId="0" fontId="0" fillId="0" borderId="28" xfId="0" applyFont="1" applyBorder="1" applyAlignment="1">
      <alignment/>
    </xf>
    <xf numFmtId="0" fontId="18" fillId="35" borderId="10" xfId="0" applyFont="1" applyFill="1" applyBorder="1" applyAlignment="1" applyProtection="1">
      <alignment wrapText="1"/>
      <protection locked="0"/>
    </xf>
    <xf numFmtId="0" fontId="18" fillId="35" borderId="10" xfId="0" applyFont="1" applyFill="1" applyBorder="1" applyAlignment="1" applyProtection="1">
      <alignment wrapText="1"/>
      <protection locked="0"/>
    </xf>
    <xf numFmtId="0" fontId="8" fillId="35" borderId="20" xfId="0" applyFont="1" applyFill="1" applyBorder="1" applyAlignment="1" applyProtection="1">
      <alignment/>
      <protection/>
    </xf>
    <xf numFmtId="0" fontId="18" fillId="35" borderId="0" xfId="0" applyFont="1" applyFill="1" applyBorder="1" applyAlignment="1" applyProtection="1">
      <alignment horizontal="left"/>
      <protection/>
    </xf>
    <xf numFmtId="0" fontId="8" fillId="0" borderId="10" xfId="0" applyFont="1" applyBorder="1" applyAlignment="1" applyProtection="1">
      <alignment horizontal="left"/>
      <protection locked="0"/>
    </xf>
    <xf numFmtId="0" fontId="0" fillId="0" borderId="0" xfId="0" applyFont="1" applyFill="1" applyBorder="1" applyAlignment="1">
      <alignment horizontal="left"/>
    </xf>
    <xf numFmtId="0" fontId="8" fillId="0" borderId="10" xfId="0" applyFont="1" applyBorder="1" applyAlignment="1" applyProtection="1">
      <alignment horizontal="left"/>
      <protection locked="0"/>
    </xf>
    <xf numFmtId="0" fontId="8" fillId="0" borderId="10" xfId="0" applyFont="1" applyBorder="1" applyAlignment="1" applyProtection="1">
      <alignment/>
      <protection locked="0"/>
    </xf>
    <xf numFmtId="0" fontId="8" fillId="0" borderId="10" xfId="0" applyFont="1" applyBorder="1" applyAlignment="1" applyProtection="1">
      <alignment horizontal="left"/>
      <protection locked="0"/>
    </xf>
    <xf numFmtId="0" fontId="8" fillId="0" borderId="10" xfId="0" applyFont="1" applyBorder="1" applyAlignment="1" applyProtection="1">
      <alignment/>
      <protection locked="0"/>
    </xf>
    <xf numFmtId="0" fontId="13" fillId="0" borderId="10" xfId="0" applyFont="1" applyBorder="1" applyAlignment="1" applyProtection="1">
      <alignment vertical="top" wrapText="1"/>
      <protection locked="0"/>
    </xf>
    <xf numFmtId="0" fontId="8" fillId="0" borderId="10" xfId="0" applyFont="1" applyBorder="1" applyAlignment="1" applyProtection="1">
      <alignment horizontal="left"/>
      <protection locked="0"/>
    </xf>
    <xf numFmtId="0" fontId="0" fillId="0" borderId="0" xfId="0" applyFont="1" applyFill="1" applyBorder="1" applyAlignment="1">
      <alignment/>
    </xf>
    <xf numFmtId="0" fontId="0" fillId="0" borderId="0" xfId="0" applyFont="1" applyBorder="1" applyAlignment="1">
      <alignment horizontal="left"/>
    </xf>
    <xf numFmtId="14" fontId="8" fillId="0" borderId="10" xfId="0" applyNumberFormat="1" applyFont="1" applyBorder="1" applyAlignment="1" applyProtection="1">
      <alignment horizontal="left"/>
      <protection locked="0"/>
    </xf>
    <xf numFmtId="0" fontId="13" fillId="0" borderId="10" xfId="0" applyNumberFormat="1" applyFont="1" applyBorder="1" applyAlignment="1" applyProtection="1">
      <alignment horizontal="left" vertical="top" wrapText="1"/>
      <protection locked="0"/>
    </xf>
    <xf numFmtId="0" fontId="0" fillId="0" borderId="10" xfId="0" applyBorder="1" applyAlignment="1" applyProtection="1">
      <alignment/>
      <protection locked="0"/>
    </xf>
    <xf numFmtId="14" fontId="0" fillId="0" borderId="10" xfId="0" applyNumberFormat="1" applyBorder="1" applyAlignment="1" applyProtection="1">
      <alignment/>
      <protection locked="0"/>
    </xf>
    <xf numFmtId="0" fontId="0" fillId="0" borderId="10" xfId="0" applyBorder="1" applyAlignment="1" applyProtection="1">
      <alignment/>
      <protection locked="0"/>
    </xf>
    <xf numFmtId="14" fontId="0" fillId="0" borderId="10" xfId="0" applyNumberFormat="1" applyBorder="1" applyAlignment="1" applyProtection="1">
      <alignment/>
      <protection locked="0"/>
    </xf>
    <xf numFmtId="0" fontId="0" fillId="0" borderId="10" xfId="0" applyBorder="1" applyAlignment="1" applyProtection="1">
      <alignment/>
      <protection locked="0"/>
    </xf>
    <xf numFmtId="0" fontId="0" fillId="0" borderId="29" xfId="0" applyBorder="1" applyAlignment="1" applyProtection="1">
      <alignment/>
      <protection locked="0"/>
    </xf>
    <xf numFmtId="14" fontId="0" fillId="0" borderId="29" xfId="0" applyNumberFormat="1" applyBorder="1" applyAlignment="1" applyProtection="1">
      <alignment/>
      <protection locked="0"/>
    </xf>
    <xf numFmtId="0" fontId="0" fillId="0" borderId="29" xfId="0" applyBorder="1" applyAlignment="1" applyProtection="1">
      <alignment/>
      <protection locked="0"/>
    </xf>
    <xf numFmtId="0" fontId="8" fillId="35" borderId="10" xfId="0" applyFont="1" applyFill="1" applyBorder="1" applyAlignment="1" applyProtection="1">
      <alignment wrapText="1"/>
      <protection locked="0"/>
    </xf>
    <xf numFmtId="14" fontId="8" fillId="35" borderId="10" xfId="0" applyNumberFormat="1" applyFont="1" applyFill="1" applyBorder="1" applyAlignment="1" applyProtection="1">
      <alignment wrapText="1"/>
      <protection locked="0"/>
    </xf>
    <xf numFmtId="0" fontId="0" fillId="0" borderId="21" xfId="0" applyBorder="1" applyAlignment="1" applyProtection="1">
      <alignment/>
      <protection locked="0"/>
    </xf>
    <xf numFmtId="0" fontId="0" fillId="0" borderId="21" xfId="0" applyNumberFormat="1" applyBorder="1" applyAlignment="1" applyProtection="1">
      <alignment/>
      <protection locked="0"/>
    </xf>
    <xf numFmtId="0" fontId="0" fillId="0" borderId="21" xfId="0" applyBorder="1" applyAlignment="1" applyProtection="1">
      <alignment/>
      <protection locked="0"/>
    </xf>
    <xf numFmtId="0" fontId="0" fillId="0" borderId="10" xfId="0" applyNumberFormat="1" applyBorder="1" applyAlignment="1" applyProtection="1">
      <alignment/>
      <protection locked="0"/>
    </xf>
    <xf numFmtId="0" fontId="23" fillId="34" borderId="30" xfId="0" applyFont="1" applyFill="1" applyBorder="1" applyAlignment="1">
      <alignment horizontal="center"/>
    </xf>
    <xf numFmtId="0" fontId="0" fillId="34" borderId="31" xfId="0" applyFill="1" applyBorder="1" applyAlignment="1">
      <alignment horizontal="center"/>
    </xf>
    <xf numFmtId="0" fontId="11" fillId="35" borderId="0" xfId="0" applyFont="1" applyFill="1" applyAlignment="1" applyProtection="1">
      <alignment horizontal="left"/>
      <protection/>
    </xf>
    <xf numFmtId="0" fontId="0" fillId="35" borderId="0" xfId="0" applyFill="1" applyAlignment="1" applyProtection="1">
      <alignment/>
      <protection/>
    </xf>
    <xf numFmtId="0" fontId="11" fillId="35" borderId="0" xfId="0" applyFont="1" applyFill="1" applyBorder="1" applyAlignment="1" applyProtection="1">
      <alignment horizontal="left"/>
      <protection/>
    </xf>
    <xf numFmtId="0" fontId="0" fillId="35" borderId="0" xfId="0" applyFill="1" applyBorder="1" applyAlignment="1" applyProtection="1">
      <alignment/>
      <protection/>
    </xf>
    <xf numFmtId="0" fontId="0" fillId="35" borderId="27" xfId="0" applyFill="1" applyBorder="1" applyAlignment="1" applyProtection="1">
      <alignment/>
      <protection/>
    </xf>
    <xf numFmtId="0" fontId="11" fillId="35" borderId="0" xfId="0" applyFont="1" applyFill="1" applyBorder="1" applyAlignment="1" applyProtection="1">
      <alignment/>
      <protection/>
    </xf>
    <xf numFmtId="0" fontId="23" fillId="34" borderId="19" xfId="0" applyFont="1" applyFill="1" applyBorder="1" applyAlignment="1">
      <alignment horizontal="center"/>
    </xf>
    <xf numFmtId="0" fontId="8" fillId="35" borderId="10" xfId="0" applyFont="1" applyFill="1" applyBorder="1" applyAlignment="1">
      <alignment/>
    </xf>
    <xf numFmtId="0" fontId="3" fillId="35" borderId="10" xfId="0" applyFont="1" applyFill="1" applyBorder="1" applyAlignment="1">
      <alignment/>
    </xf>
    <xf numFmtId="0" fontId="0" fillId="0" borderId="0" xfId="0" applyBorder="1" applyAlignment="1">
      <alignment/>
    </xf>
    <xf numFmtId="0" fontId="0" fillId="0" borderId="0" xfId="0" applyAlignment="1">
      <alignment/>
    </xf>
    <xf numFmtId="0" fontId="23" fillId="34" borderId="0" xfId="0" applyFont="1" applyFill="1" applyAlignment="1">
      <alignment horizontal="center"/>
    </xf>
    <xf numFmtId="0" fontId="11" fillId="35" borderId="0" xfId="0" applyFont="1" applyFill="1" applyAlignment="1">
      <alignment/>
    </xf>
    <xf numFmtId="0" fontId="8" fillId="0" borderId="10" xfId="0" applyFont="1" applyBorder="1" applyAlignment="1" applyProtection="1">
      <alignment/>
      <protection locked="0"/>
    </xf>
    <xf numFmtId="0" fontId="3" fillId="0" borderId="20" xfId="0" applyFont="1" applyFill="1" applyBorder="1" applyAlignment="1" applyProtection="1">
      <alignment wrapText="1"/>
      <protection locked="0"/>
    </xf>
    <xf numFmtId="0" fontId="3" fillId="0" borderId="32" xfId="0" applyFont="1" applyFill="1" applyBorder="1" applyAlignment="1" applyProtection="1">
      <alignment wrapText="1"/>
      <protection locked="0"/>
    </xf>
    <xf numFmtId="0" fontId="3" fillId="0" borderId="33" xfId="0" applyFont="1" applyFill="1" applyBorder="1" applyAlignment="1" applyProtection="1">
      <alignment wrapText="1"/>
      <protection locked="0"/>
    </xf>
    <xf numFmtId="0" fontId="28" fillId="34" borderId="20" xfId="0" applyFont="1" applyFill="1" applyBorder="1" applyAlignment="1">
      <alignment horizontal="center"/>
    </xf>
    <xf numFmtId="0" fontId="28" fillId="34" borderId="32" xfId="0" applyFont="1" applyFill="1" applyBorder="1" applyAlignment="1">
      <alignment horizontal="center"/>
    </xf>
    <xf numFmtId="0" fontId="28" fillId="34" borderId="33" xfId="0" applyFont="1" applyFill="1" applyBorder="1" applyAlignment="1">
      <alignment horizontal="center"/>
    </xf>
    <xf numFmtId="0" fontId="0" fillId="0" borderId="0" xfId="0" applyAlignment="1">
      <alignment wrapText="1"/>
    </xf>
    <xf numFmtId="0" fontId="0" fillId="0" borderId="10" xfId="0" applyBorder="1" applyAlignment="1" applyProtection="1">
      <alignment/>
      <protection locked="0"/>
    </xf>
    <xf numFmtId="0" fontId="27" fillId="0" borderId="0" xfId="0" applyFont="1" applyAlignment="1">
      <alignment horizontal="right"/>
    </xf>
    <xf numFmtId="0" fontId="0" fillId="34" borderId="10" xfId="0" applyFill="1" applyBorder="1" applyAlignment="1" applyProtection="1">
      <alignment wrapText="1"/>
      <protection/>
    </xf>
    <xf numFmtId="0" fontId="0" fillId="0" borderId="10" xfId="0" applyBorder="1" applyAlignment="1" applyProtection="1">
      <alignment/>
      <protection/>
    </xf>
    <xf numFmtId="49" fontId="8" fillId="35" borderId="32" xfId="0" applyNumberFormat="1" applyFont="1" applyFill="1" applyBorder="1" applyAlignment="1" applyProtection="1">
      <alignment horizontal="left" wrapText="1"/>
      <protection/>
    </xf>
    <xf numFmtId="0" fontId="0" fillId="0" borderId="32" xfId="0" applyBorder="1" applyAlignment="1">
      <alignment horizontal="left" wrapText="1"/>
    </xf>
    <xf numFmtId="0" fontId="0" fillId="0" borderId="33" xfId="0" applyBorder="1" applyAlignment="1">
      <alignment horizontal="left" wrapText="1"/>
    </xf>
    <xf numFmtId="49" fontId="8" fillId="35" borderId="20" xfId="0" applyNumberFormat="1" applyFont="1" applyFill="1" applyBorder="1" applyAlignment="1" applyProtection="1">
      <alignment horizontal="left" wrapText="1"/>
      <protection/>
    </xf>
    <xf numFmtId="49" fontId="8" fillId="35" borderId="33" xfId="0" applyNumberFormat="1" applyFont="1" applyFill="1" applyBorder="1" applyAlignment="1" applyProtection="1">
      <alignment horizontal="left" wrapText="1"/>
      <protection/>
    </xf>
    <xf numFmtId="0" fontId="0" fillId="0" borderId="10" xfId="0" applyBorder="1" applyAlignment="1" applyProtection="1">
      <alignment/>
      <protection locked="0"/>
    </xf>
    <xf numFmtId="14" fontId="25" fillId="0" borderId="0" xfId="0" applyNumberFormat="1" applyFont="1" applyAlignment="1" applyProtection="1">
      <alignment horizontal="center" vertical="center"/>
      <protection/>
    </xf>
    <xf numFmtId="0" fontId="26" fillId="0" borderId="0" xfId="0" applyFont="1" applyAlignment="1" applyProtection="1">
      <alignment horizontal="center" vertical="center"/>
      <protection/>
    </xf>
    <xf numFmtId="0" fontId="24" fillId="34" borderId="0" xfId="0" applyFont="1" applyFill="1" applyBorder="1" applyAlignment="1" applyProtection="1">
      <alignment/>
      <protection/>
    </xf>
    <xf numFmtId="0" fontId="23" fillId="34" borderId="0" xfId="0" applyFont="1" applyFill="1" applyBorder="1" applyAlignment="1" applyProtection="1">
      <alignment/>
      <protection/>
    </xf>
    <xf numFmtId="14" fontId="24" fillId="34" borderId="0" xfId="0" applyNumberFormat="1" applyFont="1" applyFill="1" applyBorder="1" applyAlignment="1" applyProtection="1">
      <alignment horizontal="left"/>
      <protection/>
    </xf>
    <xf numFmtId="0" fontId="23" fillId="34" borderId="0" xfId="0" applyFont="1" applyFill="1" applyBorder="1" applyAlignment="1" applyProtection="1">
      <alignment horizontal="left"/>
      <protection/>
    </xf>
    <xf numFmtId="0" fontId="0" fillId="34" borderId="0" xfId="0" applyFill="1" applyAlignment="1">
      <alignment/>
    </xf>
    <xf numFmtId="0" fontId="24" fillId="34" borderId="0" xfId="0" applyFont="1" applyFill="1" applyBorder="1" applyAlignment="1" applyProtection="1">
      <alignment horizontal="left"/>
      <protection/>
    </xf>
    <xf numFmtId="0" fontId="22" fillId="0" borderId="20" xfId="0" applyFont="1" applyBorder="1" applyAlignment="1" applyProtection="1">
      <alignment vertical="top" wrapText="1"/>
      <protection/>
    </xf>
    <xf numFmtId="0" fontId="23" fillId="0" borderId="32" xfId="0" applyFont="1" applyBorder="1" applyAlignment="1" applyProtection="1">
      <alignment vertical="top" wrapText="1"/>
      <protection/>
    </xf>
    <xf numFmtId="0" fontId="0" fillId="0" borderId="33" xfId="0" applyBorder="1" applyAlignment="1">
      <alignment vertical="top" wrapText="1"/>
    </xf>
    <xf numFmtId="0" fontId="22" fillId="0" borderId="20" xfId="0" applyNumberFormat="1" applyFont="1" applyBorder="1" applyAlignment="1" applyProtection="1">
      <alignment wrapText="1"/>
      <protection/>
    </xf>
    <xf numFmtId="0" fontId="22" fillId="0" borderId="32" xfId="0" applyNumberFormat="1" applyFont="1" applyBorder="1" applyAlignment="1" applyProtection="1">
      <alignment wrapText="1"/>
      <protection/>
    </xf>
    <xf numFmtId="0" fontId="0" fillId="0" borderId="33" xfId="0" applyBorder="1" applyAlignment="1">
      <alignment/>
    </xf>
    <xf numFmtId="49" fontId="18" fillId="35" borderId="10" xfId="0" applyNumberFormat="1" applyFont="1" applyFill="1" applyBorder="1" applyAlignment="1" applyProtection="1">
      <alignment horizontal="right" wrapText="1"/>
      <protection locked="0"/>
    </xf>
    <xf numFmtId="0" fontId="22" fillId="0" borderId="20" xfId="0" applyNumberFormat="1" applyFont="1" applyBorder="1" applyAlignment="1" applyProtection="1">
      <alignment vertical="top" wrapText="1"/>
      <protection/>
    </xf>
    <xf numFmtId="0" fontId="23" fillId="0" borderId="32" xfId="0" applyNumberFormat="1" applyFont="1" applyBorder="1" applyAlignment="1" applyProtection="1">
      <alignment vertical="top" wrapText="1"/>
      <protection/>
    </xf>
    <xf numFmtId="0" fontId="18" fillId="34" borderId="0" xfId="0" applyFont="1" applyFill="1" applyBorder="1" applyAlignment="1" applyProtection="1">
      <alignment horizontal="center"/>
      <protection/>
    </xf>
    <xf numFmtId="0" fontId="0" fillId="34" borderId="0" xfId="0" applyFill="1" applyAlignment="1" applyProtection="1">
      <alignment horizontal="center"/>
      <protection/>
    </xf>
    <xf numFmtId="0" fontId="3" fillId="34" borderId="0" xfId="0" applyFont="1" applyFill="1" applyBorder="1" applyAlignment="1" applyProtection="1">
      <alignment/>
      <protection/>
    </xf>
    <xf numFmtId="0" fontId="24" fillId="34" borderId="0" xfId="0" applyFont="1" applyFill="1" applyBorder="1" applyAlignment="1" applyProtection="1">
      <alignment vertical="top" wrapText="1"/>
      <protection/>
    </xf>
    <xf numFmtId="0" fontId="11" fillId="34" borderId="0" xfId="0" applyFont="1" applyFill="1" applyBorder="1" applyAlignment="1" applyProtection="1">
      <alignment/>
      <protection/>
    </xf>
    <xf numFmtId="0" fontId="22" fillId="34" borderId="0" xfId="0" applyFont="1" applyFill="1" applyBorder="1" applyAlignment="1" applyProtection="1">
      <alignment horizontal="center"/>
      <protection/>
    </xf>
    <xf numFmtId="0" fontId="23" fillId="34" borderId="0" xfId="0" applyFont="1" applyFill="1" applyAlignment="1">
      <alignment/>
    </xf>
    <xf numFmtId="0" fontId="22" fillId="0" borderId="10" xfId="0" applyFont="1" applyFill="1" applyBorder="1" applyAlignment="1" applyProtection="1">
      <alignment vertical="top" wrapText="1"/>
      <protection/>
    </xf>
    <xf numFmtId="0" fontId="23" fillId="0" borderId="10" xfId="0" applyFont="1" applyBorder="1" applyAlignment="1" applyProtection="1">
      <alignment/>
      <protection/>
    </xf>
    <xf numFmtId="0" fontId="18" fillId="34" borderId="0" xfId="0" applyFont="1" applyFill="1" applyBorder="1" applyAlignment="1" applyProtection="1">
      <alignment horizontal="left"/>
      <protection/>
    </xf>
    <xf numFmtId="0" fontId="0" fillId="34" borderId="0" xfId="0" applyFill="1" applyBorder="1" applyAlignment="1" applyProtection="1">
      <alignment/>
      <protection/>
    </xf>
    <xf numFmtId="0" fontId="24" fillId="34" borderId="0" xfId="0" applyFont="1" applyFill="1" applyBorder="1" applyAlignment="1" applyProtection="1">
      <alignment horizontal="left" vertical="center"/>
      <protection/>
    </xf>
    <xf numFmtId="0" fontId="11" fillId="34" borderId="0" xfId="0" applyFont="1" applyFill="1" applyAlignment="1" applyProtection="1">
      <alignment horizontal="left"/>
      <protection/>
    </xf>
    <xf numFmtId="0" fontId="22" fillId="0" borderId="0" xfId="0" applyFont="1" applyFill="1" applyBorder="1" applyAlignment="1" applyProtection="1">
      <alignment vertical="top" wrapText="1"/>
      <protection/>
    </xf>
    <xf numFmtId="0" fontId="24" fillId="34" borderId="0" xfId="0" applyFont="1" applyFill="1" applyBorder="1" applyAlignment="1" applyProtection="1">
      <alignment vertical="top"/>
      <protection/>
    </xf>
    <xf numFmtId="0" fontId="24" fillId="34" borderId="0" xfId="0" applyFont="1" applyFill="1" applyAlignment="1">
      <alignment vertical="top"/>
    </xf>
    <xf numFmtId="0" fontId="11" fillId="34" borderId="0" xfId="0" applyFont="1" applyFill="1" applyBorder="1" applyAlignment="1" applyProtection="1">
      <alignment horizontal="left"/>
      <protection/>
    </xf>
    <xf numFmtId="0" fontId="24" fillId="34" borderId="0" xfId="0" applyFont="1" applyFill="1" applyAlignment="1" applyProtection="1">
      <alignment horizontal="left"/>
      <protection/>
    </xf>
    <xf numFmtId="0" fontId="0" fillId="34" borderId="0" xfId="0" applyFill="1" applyAlignment="1">
      <alignment vertical="top"/>
    </xf>
    <xf numFmtId="0" fontId="0" fillId="34" borderId="0" xfId="0" applyFill="1" applyAlignment="1" applyProtection="1">
      <alignment vertical="top"/>
      <protection/>
    </xf>
    <xf numFmtId="0" fontId="2" fillId="34" borderId="0" xfId="0" applyFont="1" applyFill="1" applyBorder="1" applyAlignment="1" applyProtection="1">
      <alignment/>
      <protection/>
    </xf>
    <xf numFmtId="0" fontId="22" fillId="0" borderId="10" xfId="0" applyFont="1" applyBorder="1" applyAlignment="1" applyProtection="1">
      <alignment vertical="top" wrapText="1"/>
      <protection/>
    </xf>
    <xf numFmtId="0" fontId="23" fillId="0" borderId="10" xfId="0" applyFont="1" applyBorder="1" applyAlignment="1" applyProtection="1">
      <alignment vertical="top" wrapText="1"/>
      <protection/>
    </xf>
    <xf numFmtId="0" fontId="22" fillId="0" borderId="10" xfId="0" applyFont="1" applyBorder="1" applyAlignment="1" applyProtection="1">
      <alignment vertical="top"/>
      <protection/>
    </xf>
    <xf numFmtId="0" fontId="23" fillId="0" borderId="10" xfId="0" applyFont="1" applyBorder="1" applyAlignment="1" applyProtection="1">
      <alignment vertical="top"/>
      <protection/>
    </xf>
    <xf numFmtId="0" fontId="24" fillId="34" borderId="0" xfId="0" applyFont="1" applyFill="1" applyAlignment="1" applyProtection="1">
      <alignment/>
      <protection/>
    </xf>
    <xf numFmtId="165" fontId="24" fillId="34" borderId="0" xfId="0" applyNumberFormat="1" applyFont="1" applyFill="1" applyBorder="1" applyAlignment="1" applyProtection="1">
      <alignment horizontal="left"/>
      <protection/>
    </xf>
    <xf numFmtId="0" fontId="23" fillId="0" borderId="33" xfId="0" applyFont="1" applyBorder="1" applyAlignment="1" applyProtection="1">
      <alignment vertical="top" wrapText="1"/>
      <protection/>
    </xf>
    <xf numFmtId="0" fontId="18" fillId="35" borderId="22" xfId="0" applyFont="1" applyFill="1" applyBorder="1" applyAlignment="1" applyProtection="1">
      <alignment/>
      <protection locked="0"/>
    </xf>
    <xf numFmtId="0" fontId="0" fillId="0" borderId="23" xfId="0" applyBorder="1" applyAlignment="1">
      <alignment/>
    </xf>
    <xf numFmtId="0" fontId="0" fillId="0" borderId="2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0.emf" /><Relationship Id="rId6"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171450</xdr:colOff>
      <xdr:row>7</xdr:row>
      <xdr:rowOff>9525</xdr:rowOff>
    </xdr:from>
    <xdr:to>
      <xdr:col>4</xdr:col>
      <xdr:colOff>1009650</xdr:colOff>
      <xdr:row>8</xdr:row>
      <xdr:rowOff>19050</xdr:rowOff>
    </xdr:to>
    <xdr:pic>
      <xdr:nvPicPr>
        <xdr:cNvPr id="1" name="WellInputSaveBtn"/>
        <xdr:cNvPicPr preferRelativeResize="1">
          <a:picLocks noChangeAspect="1"/>
        </xdr:cNvPicPr>
      </xdr:nvPicPr>
      <xdr:blipFill>
        <a:blip r:embed="rId1"/>
        <a:stretch>
          <a:fillRect/>
        </a:stretch>
      </xdr:blipFill>
      <xdr:spPr>
        <a:xfrm>
          <a:off x="5800725" y="1504950"/>
          <a:ext cx="83820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5</xdr:row>
      <xdr:rowOff>9525</xdr:rowOff>
    </xdr:from>
    <xdr:to>
      <xdr:col>6</xdr:col>
      <xdr:colOff>962025</xdr:colOff>
      <xdr:row>6</xdr:row>
      <xdr:rowOff>133350</xdr:rowOff>
    </xdr:to>
    <xdr:pic>
      <xdr:nvPicPr>
        <xdr:cNvPr id="1" name="AddlGIS"/>
        <xdr:cNvPicPr preferRelativeResize="1">
          <a:picLocks noChangeAspect="1"/>
        </xdr:cNvPicPr>
      </xdr:nvPicPr>
      <xdr:blipFill>
        <a:blip r:embed="rId1"/>
        <a:stretch>
          <a:fillRect/>
        </a:stretch>
      </xdr:blipFill>
      <xdr:spPr>
        <a:xfrm>
          <a:off x="6057900" y="1314450"/>
          <a:ext cx="895350"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904875</xdr:colOff>
      <xdr:row>2</xdr:row>
      <xdr:rowOff>57150</xdr:rowOff>
    </xdr:from>
    <xdr:to>
      <xdr:col>6</xdr:col>
      <xdr:colOff>266700</xdr:colOff>
      <xdr:row>2</xdr:row>
      <xdr:rowOff>361950</xdr:rowOff>
    </xdr:to>
    <xdr:pic>
      <xdr:nvPicPr>
        <xdr:cNvPr id="1" name="btnImport"/>
        <xdr:cNvPicPr preferRelativeResize="1">
          <a:picLocks noChangeAspect="1"/>
        </xdr:cNvPicPr>
      </xdr:nvPicPr>
      <xdr:blipFill>
        <a:blip r:embed="rId1"/>
        <a:stretch>
          <a:fillRect/>
        </a:stretch>
      </xdr:blipFill>
      <xdr:spPr>
        <a:xfrm>
          <a:off x="5495925" y="561975"/>
          <a:ext cx="1695450"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123825</xdr:rowOff>
    </xdr:from>
    <xdr:to>
      <xdr:col>1</xdr:col>
      <xdr:colOff>1019175</xdr:colOff>
      <xdr:row>1</xdr:row>
      <xdr:rowOff>257175</xdr:rowOff>
    </xdr:to>
    <xdr:pic>
      <xdr:nvPicPr>
        <xdr:cNvPr id="1" name="DeleteButton"/>
        <xdr:cNvPicPr preferRelativeResize="1">
          <a:picLocks noChangeAspect="1"/>
        </xdr:cNvPicPr>
      </xdr:nvPicPr>
      <xdr:blipFill>
        <a:blip r:embed="rId1"/>
        <a:stretch>
          <a:fillRect/>
        </a:stretch>
      </xdr:blipFill>
      <xdr:spPr>
        <a:xfrm>
          <a:off x="438150" y="123825"/>
          <a:ext cx="914400" cy="295275"/>
        </a:xfrm>
        <a:prstGeom prst="rect">
          <a:avLst/>
        </a:prstGeom>
        <a:noFill/>
        <a:ln w="9525" cmpd="sng">
          <a:noFill/>
        </a:ln>
      </xdr:spPr>
    </xdr:pic>
    <xdr:clientData/>
  </xdr:twoCellAnchor>
  <xdr:twoCellAnchor editAs="oneCell">
    <xdr:from>
      <xdr:col>6</xdr:col>
      <xdr:colOff>342900</xdr:colOff>
      <xdr:row>1</xdr:row>
      <xdr:rowOff>0</xdr:rowOff>
    </xdr:from>
    <xdr:to>
      <xdr:col>7</xdr:col>
      <xdr:colOff>400050</xdr:colOff>
      <xdr:row>2</xdr:row>
      <xdr:rowOff>19050</xdr:rowOff>
    </xdr:to>
    <xdr:pic>
      <xdr:nvPicPr>
        <xdr:cNvPr id="2" name="btnDeleteAll"/>
        <xdr:cNvPicPr preferRelativeResize="1">
          <a:picLocks noChangeAspect="1"/>
        </xdr:cNvPicPr>
      </xdr:nvPicPr>
      <xdr:blipFill>
        <a:blip r:embed="rId2"/>
        <a:stretch>
          <a:fillRect/>
        </a:stretch>
      </xdr:blipFill>
      <xdr:spPr>
        <a:xfrm>
          <a:off x="5324475" y="161925"/>
          <a:ext cx="904875"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9525</xdr:colOff>
      <xdr:row>9</xdr:row>
      <xdr:rowOff>0</xdr:rowOff>
    </xdr:from>
    <xdr:to>
      <xdr:col>24</xdr:col>
      <xdr:colOff>9525</xdr:colOff>
      <xdr:row>10</xdr:row>
      <xdr:rowOff>66675</xdr:rowOff>
    </xdr:to>
    <xdr:pic>
      <xdr:nvPicPr>
        <xdr:cNvPr id="1" name="ExpandNotes"/>
        <xdr:cNvPicPr preferRelativeResize="1">
          <a:picLocks noChangeAspect="1"/>
        </xdr:cNvPicPr>
      </xdr:nvPicPr>
      <xdr:blipFill>
        <a:blip r:embed="rId1"/>
        <a:stretch>
          <a:fillRect/>
        </a:stretch>
      </xdr:blipFill>
      <xdr:spPr>
        <a:xfrm>
          <a:off x="13515975" y="2247900"/>
          <a:ext cx="1219200" cy="304800"/>
        </a:xfrm>
        <a:prstGeom prst="rect">
          <a:avLst/>
        </a:prstGeom>
        <a:noFill/>
        <a:ln w="9525" cmpd="sng">
          <a:noFill/>
        </a:ln>
      </xdr:spPr>
    </xdr:pic>
    <xdr:clientData/>
  </xdr:twoCellAnchor>
  <xdr:twoCellAnchor editAs="oneCell">
    <xdr:from>
      <xdr:col>22</xdr:col>
      <xdr:colOff>19050</xdr:colOff>
      <xdr:row>11</xdr:row>
      <xdr:rowOff>19050</xdr:rowOff>
    </xdr:from>
    <xdr:to>
      <xdr:col>24</xdr:col>
      <xdr:colOff>19050</xdr:colOff>
      <xdr:row>11</xdr:row>
      <xdr:rowOff>323850</xdr:rowOff>
    </xdr:to>
    <xdr:pic>
      <xdr:nvPicPr>
        <xdr:cNvPr id="2" name="ExpandDirections"/>
        <xdr:cNvPicPr preferRelativeResize="1">
          <a:picLocks noChangeAspect="1"/>
        </xdr:cNvPicPr>
      </xdr:nvPicPr>
      <xdr:blipFill>
        <a:blip r:embed="rId2"/>
        <a:stretch>
          <a:fillRect/>
        </a:stretch>
      </xdr:blipFill>
      <xdr:spPr>
        <a:xfrm>
          <a:off x="13525500" y="2705100"/>
          <a:ext cx="1219200" cy="304800"/>
        </a:xfrm>
        <a:prstGeom prst="rect">
          <a:avLst/>
        </a:prstGeom>
        <a:noFill/>
        <a:ln w="9525" cmpd="sng">
          <a:noFill/>
        </a:ln>
      </xdr:spPr>
    </xdr:pic>
    <xdr:clientData/>
  </xdr:twoCellAnchor>
  <xdr:twoCellAnchor editAs="oneCell">
    <xdr:from>
      <xdr:col>25</xdr:col>
      <xdr:colOff>19050</xdr:colOff>
      <xdr:row>11</xdr:row>
      <xdr:rowOff>19050</xdr:rowOff>
    </xdr:from>
    <xdr:to>
      <xdr:col>27</xdr:col>
      <xdr:colOff>28575</xdr:colOff>
      <xdr:row>11</xdr:row>
      <xdr:rowOff>323850</xdr:rowOff>
    </xdr:to>
    <xdr:pic>
      <xdr:nvPicPr>
        <xdr:cNvPr id="3" name="ResetDirections"/>
        <xdr:cNvPicPr preferRelativeResize="1">
          <a:picLocks noChangeAspect="1"/>
        </xdr:cNvPicPr>
      </xdr:nvPicPr>
      <xdr:blipFill>
        <a:blip r:embed="rId3"/>
        <a:stretch>
          <a:fillRect/>
        </a:stretch>
      </xdr:blipFill>
      <xdr:spPr>
        <a:xfrm>
          <a:off x="15354300" y="2705100"/>
          <a:ext cx="1228725" cy="304800"/>
        </a:xfrm>
        <a:prstGeom prst="rect">
          <a:avLst/>
        </a:prstGeom>
        <a:noFill/>
        <a:ln w="9525" cmpd="sng">
          <a:noFill/>
        </a:ln>
      </xdr:spPr>
    </xdr:pic>
    <xdr:clientData/>
  </xdr:twoCellAnchor>
  <xdr:twoCellAnchor editAs="oneCell">
    <xdr:from>
      <xdr:col>25</xdr:col>
      <xdr:colOff>0</xdr:colOff>
      <xdr:row>9</xdr:row>
      <xdr:rowOff>19050</xdr:rowOff>
    </xdr:from>
    <xdr:to>
      <xdr:col>27</xdr:col>
      <xdr:colOff>9525</xdr:colOff>
      <xdr:row>10</xdr:row>
      <xdr:rowOff>85725</xdr:rowOff>
    </xdr:to>
    <xdr:pic>
      <xdr:nvPicPr>
        <xdr:cNvPr id="4" name="ResetNotes"/>
        <xdr:cNvPicPr preferRelativeResize="1">
          <a:picLocks noChangeAspect="1"/>
        </xdr:cNvPicPr>
      </xdr:nvPicPr>
      <xdr:blipFill>
        <a:blip r:embed="rId4"/>
        <a:stretch>
          <a:fillRect/>
        </a:stretch>
      </xdr:blipFill>
      <xdr:spPr>
        <a:xfrm>
          <a:off x="15335250" y="2266950"/>
          <a:ext cx="1228725" cy="304800"/>
        </a:xfrm>
        <a:prstGeom prst="rect">
          <a:avLst/>
        </a:prstGeom>
        <a:noFill/>
        <a:ln w="9525" cmpd="sng">
          <a:noFill/>
        </a:ln>
      </xdr:spPr>
    </xdr:pic>
    <xdr:clientData/>
  </xdr:twoCellAnchor>
  <xdr:twoCellAnchor editAs="oneCell">
    <xdr:from>
      <xdr:col>22</xdr:col>
      <xdr:colOff>19050</xdr:colOff>
      <xdr:row>29</xdr:row>
      <xdr:rowOff>19050</xdr:rowOff>
    </xdr:from>
    <xdr:to>
      <xdr:col>24</xdr:col>
      <xdr:colOff>19050</xdr:colOff>
      <xdr:row>30</xdr:row>
      <xdr:rowOff>85725</xdr:rowOff>
    </xdr:to>
    <xdr:pic>
      <xdr:nvPicPr>
        <xdr:cNvPr id="5" name="ExpandBM"/>
        <xdr:cNvPicPr preferRelativeResize="1">
          <a:picLocks noChangeAspect="1"/>
        </xdr:cNvPicPr>
      </xdr:nvPicPr>
      <xdr:blipFill>
        <a:blip r:embed="rId5"/>
        <a:stretch>
          <a:fillRect/>
        </a:stretch>
      </xdr:blipFill>
      <xdr:spPr>
        <a:xfrm>
          <a:off x="13525500" y="7648575"/>
          <a:ext cx="1219200" cy="304800"/>
        </a:xfrm>
        <a:prstGeom prst="rect">
          <a:avLst/>
        </a:prstGeom>
        <a:noFill/>
        <a:ln w="9525" cmpd="sng">
          <a:noFill/>
        </a:ln>
      </xdr:spPr>
    </xdr:pic>
    <xdr:clientData/>
  </xdr:twoCellAnchor>
  <xdr:twoCellAnchor editAs="oneCell">
    <xdr:from>
      <xdr:col>25</xdr:col>
      <xdr:colOff>9525</xdr:colOff>
      <xdr:row>29</xdr:row>
      <xdr:rowOff>9525</xdr:rowOff>
    </xdr:from>
    <xdr:to>
      <xdr:col>27</xdr:col>
      <xdr:colOff>0</xdr:colOff>
      <xdr:row>30</xdr:row>
      <xdr:rowOff>76200</xdr:rowOff>
    </xdr:to>
    <xdr:pic>
      <xdr:nvPicPr>
        <xdr:cNvPr id="6" name="ResetBM"/>
        <xdr:cNvPicPr preferRelativeResize="1">
          <a:picLocks noChangeAspect="1"/>
        </xdr:cNvPicPr>
      </xdr:nvPicPr>
      <xdr:blipFill>
        <a:blip r:embed="rId6"/>
        <a:stretch>
          <a:fillRect/>
        </a:stretch>
      </xdr:blipFill>
      <xdr:spPr>
        <a:xfrm>
          <a:off x="15344775" y="7639050"/>
          <a:ext cx="120967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1:P28"/>
  <sheetViews>
    <sheetView zoomScalePageLayoutView="0" workbookViewId="0" topLeftCell="A7">
      <selection activeCell="C24" sqref="C24"/>
    </sheetView>
  </sheetViews>
  <sheetFormatPr defaultColWidth="0" defaultRowHeight="12.75" zeroHeight="1"/>
  <cols>
    <col min="1" max="1" width="2.8515625" style="0" customWidth="1"/>
    <col min="2" max="2" width="35.57421875" style="0" customWidth="1"/>
    <col min="3" max="3" width="77.00390625" style="0" customWidth="1"/>
    <col min="4" max="4" width="3.8515625" style="0" customWidth="1"/>
    <col min="5" max="16384" width="0" style="0" hidden="1" customWidth="1"/>
  </cols>
  <sheetData>
    <row r="1" spans="1:16" ht="18">
      <c r="A1" s="155"/>
      <c r="B1" s="246" t="s">
        <v>244</v>
      </c>
      <c r="C1" s="247"/>
      <c r="D1" s="156"/>
      <c r="E1" s="153"/>
      <c r="F1" s="153"/>
      <c r="G1" s="153"/>
      <c r="H1" s="153"/>
      <c r="I1" s="153"/>
      <c r="J1" s="153"/>
      <c r="K1" s="153"/>
      <c r="L1" s="153"/>
      <c r="M1" s="153"/>
      <c r="N1" s="153"/>
      <c r="O1" s="153"/>
      <c r="P1" s="153"/>
    </row>
    <row r="2" spans="1:16" ht="12.75">
      <c r="A2" s="155"/>
      <c r="B2" s="159"/>
      <c r="C2" s="160"/>
      <c r="D2" s="156"/>
      <c r="E2" s="153"/>
      <c r="F2" s="153"/>
      <c r="G2" s="153"/>
      <c r="H2" s="153"/>
      <c r="I2" s="153"/>
      <c r="J2" s="153"/>
      <c r="K2" s="153"/>
      <c r="L2" s="153"/>
      <c r="M2" s="153"/>
      <c r="N2" s="153"/>
      <c r="O2" s="153"/>
      <c r="P2" s="153"/>
    </row>
    <row r="3" spans="1:16" ht="18" customHeight="1">
      <c r="A3" s="155"/>
      <c r="B3" s="161" t="s">
        <v>166</v>
      </c>
      <c r="C3" s="162"/>
      <c r="D3" s="156"/>
      <c r="E3" s="153"/>
      <c r="F3" s="153"/>
      <c r="G3" s="153"/>
      <c r="H3" s="153"/>
      <c r="I3" s="153"/>
      <c r="J3" s="153"/>
      <c r="K3" s="153"/>
      <c r="L3" s="153"/>
      <c r="M3" s="153"/>
      <c r="N3" s="153"/>
      <c r="O3" s="153"/>
      <c r="P3" s="153"/>
    </row>
    <row r="4" spans="1:16" ht="25.5">
      <c r="A4" s="155"/>
      <c r="B4" s="163" t="s">
        <v>232</v>
      </c>
      <c r="C4" s="164" t="s">
        <v>245</v>
      </c>
      <c r="D4" s="156"/>
      <c r="E4" s="153"/>
      <c r="F4" s="153"/>
      <c r="G4" s="153"/>
      <c r="H4" s="153"/>
      <c r="I4" s="153"/>
      <c r="J4" s="153"/>
      <c r="K4" s="153"/>
      <c r="L4" s="153"/>
      <c r="M4" s="153"/>
      <c r="N4" s="153"/>
      <c r="O4" s="153"/>
      <c r="P4" s="153"/>
    </row>
    <row r="5" spans="1:16" ht="20.25" customHeight="1">
      <c r="A5" s="155"/>
      <c r="B5" s="163" t="s">
        <v>231</v>
      </c>
      <c r="C5" s="165" t="s">
        <v>169</v>
      </c>
      <c r="D5" s="156"/>
      <c r="E5" s="153"/>
      <c r="F5" s="153"/>
      <c r="G5" s="153"/>
      <c r="H5" s="153"/>
      <c r="I5" s="153"/>
      <c r="J5" s="153"/>
      <c r="K5" s="153"/>
      <c r="L5" s="153"/>
      <c r="M5" s="153"/>
      <c r="N5" s="153"/>
      <c r="O5" s="153"/>
      <c r="P5" s="153"/>
    </row>
    <row r="6" spans="1:16" ht="42" customHeight="1">
      <c r="A6" s="155"/>
      <c r="B6" s="163" t="s">
        <v>302</v>
      </c>
      <c r="C6" s="164" t="s">
        <v>327</v>
      </c>
      <c r="D6" s="156"/>
      <c r="E6" s="153"/>
      <c r="F6" s="153"/>
      <c r="G6" s="153"/>
      <c r="H6" s="153"/>
      <c r="I6" s="153"/>
      <c r="J6" s="153"/>
      <c r="K6" s="153"/>
      <c r="L6" s="153"/>
      <c r="M6" s="153"/>
      <c r="N6" s="153"/>
      <c r="O6" s="153"/>
      <c r="P6" s="153"/>
    </row>
    <row r="7" spans="1:16" ht="27.75" customHeight="1">
      <c r="A7" s="155"/>
      <c r="B7" s="159"/>
      <c r="C7" s="197" t="s">
        <v>328</v>
      </c>
      <c r="D7" s="156"/>
      <c r="E7" s="153"/>
      <c r="F7" s="153"/>
      <c r="G7" s="153"/>
      <c r="H7" s="153"/>
      <c r="I7" s="153"/>
      <c r="J7" s="153"/>
      <c r="K7" s="153"/>
      <c r="L7" s="153"/>
      <c r="M7" s="153"/>
      <c r="N7" s="153"/>
      <c r="O7" s="153"/>
      <c r="P7" s="153"/>
    </row>
    <row r="8" spans="1:16" ht="12.75">
      <c r="A8" s="155"/>
      <c r="B8" s="159"/>
      <c r="C8" s="171"/>
      <c r="D8" s="156"/>
      <c r="E8" s="153"/>
      <c r="F8" s="153"/>
      <c r="G8" s="153"/>
      <c r="H8" s="153"/>
      <c r="I8" s="153"/>
      <c r="J8" s="153"/>
      <c r="K8" s="153"/>
      <c r="L8" s="153"/>
      <c r="M8" s="153"/>
      <c r="N8" s="153"/>
      <c r="O8" s="153"/>
      <c r="P8" s="153"/>
    </row>
    <row r="9" spans="1:16" ht="18">
      <c r="A9" s="155"/>
      <c r="B9" s="161" t="s">
        <v>167</v>
      </c>
      <c r="C9" s="162"/>
      <c r="D9" s="156"/>
      <c r="E9" s="153"/>
      <c r="F9" s="153"/>
      <c r="G9" s="153"/>
      <c r="H9" s="153"/>
      <c r="I9" s="153"/>
      <c r="J9" s="153"/>
      <c r="K9" s="153"/>
      <c r="L9" s="153"/>
      <c r="M9" s="153"/>
      <c r="N9" s="153"/>
      <c r="O9" s="153"/>
      <c r="P9" s="153"/>
    </row>
    <row r="10" spans="1:16" ht="12.75">
      <c r="A10" s="155"/>
      <c r="B10" s="159"/>
      <c r="C10" s="160"/>
      <c r="D10" s="156"/>
      <c r="E10" s="153"/>
      <c r="F10" s="153"/>
      <c r="G10" s="153"/>
      <c r="H10" s="153"/>
      <c r="I10" s="153"/>
      <c r="J10" s="153"/>
      <c r="K10" s="153"/>
      <c r="L10" s="153"/>
      <c r="M10" s="153"/>
      <c r="N10" s="153"/>
      <c r="O10" s="153"/>
      <c r="P10" s="153"/>
    </row>
    <row r="11" spans="1:16" ht="12.75">
      <c r="A11" s="155"/>
      <c r="B11" s="163" t="s">
        <v>232</v>
      </c>
      <c r="C11" s="165" t="s">
        <v>240</v>
      </c>
      <c r="D11" s="156"/>
      <c r="E11" s="153"/>
      <c r="F11" s="153"/>
      <c r="G11" s="153"/>
      <c r="H11" s="153"/>
      <c r="I11" s="153"/>
      <c r="J11" s="153"/>
      <c r="K11" s="153"/>
      <c r="L11" s="153"/>
      <c r="M11" s="153"/>
      <c r="N11" s="153"/>
      <c r="O11" s="153"/>
      <c r="P11" s="153"/>
    </row>
    <row r="12" spans="1:16" ht="16.5" customHeight="1">
      <c r="A12" s="155"/>
      <c r="B12" s="163" t="s">
        <v>231</v>
      </c>
      <c r="C12" s="165" t="s">
        <v>239</v>
      </c>
      <c r="D12" s="156"/>
      <c r="E12" s="153"/>
      <c r="F12" s="153"/>
      <c r="G12" s="153"/>
      <c r="H12" s="153"/>
      <c r="I12" s="153"/>
      <c r="J12" s="153"/>
      <c r="K12" s="153"/>
      <c r="L12" s="153"/>
      <c r="M12" s="153"/>
      <c r="N12" s="153"/>
      <c r="O12" s="153"/>
      <c r="P12" s="153"/>
    </row>
    <row r="13" spans="1:16" ht="15" customHeight="1">
      <c r="A13" s="155"/>
      <c r="B13" s="163" t="s">
        <v>302</v>
      </c>
      <c r="C13" s="165" t="s">
        <v>303</v>
      </c>
      <c r="D13" s="156"/>
      <c r="E13" s="153"/>
      <c r="F13" s="153"/>
      <c r="G13" s="153"/>
      <c r="H13" s="153"/>
      <c r="I13" s="153"/>
      <c r="J13" s="153"/>
      <c r="K13" s="153"/>
      <c r="L13" s="153"/>
      <c r="M13" s="153"/>
      <c r="N13" s="153"/>
      <c r="O13" s="153"/>
      <c r="P13" s="153"/>
    </row>
    <row r="14" spans="1:16" ht="5.25" customHeight="1">
      <c r="A14" s="155"/>
      <c r="B14" s="166"/>
      <c r="C14" s="167"/>
      <c r="D14" s="156"/>
      <c r="E14" s="153"/>
      <c r="F14" s="153"/>
      <c r="G14" s="153"/>
      <c r="H14" s="153"/>
      <c r="I14" s="153"/>
      <c r="J14" s="153"/>
      <c r="K14" s="153"/>
      <c r="L14" s="153"/>
      <c r="M14" s="153"/>
      <c r="N14" s="153"/>
      <c r="O14" s="153"/>
      <c r="P14" s="153"/>
    </row>
    <row r="15" spans="1:16" ht="18" customHeight="1">
      <c r="A15" s="155"/>
      <c r="B15" s="168" t="s">
        <v>233</v>
      </c>
      <c r="C15" s="162"/>
      <c r="D15" s="156"/>
      <c r="E15" s="153"/>
      <c r="F15" s="153"/>
      <c r="G15" s="153"/>
      <c r="H15" s="153"/>
      <c r="I15" s="153"/>
      <c r="J15" s="153"/>
      <c r="K15" s="153"/>
      <c r="L15" s="153"/>
      <c r="M15" s="153"/>
      <c r="N15" s="153"/>
      <c r="O15" s="153"/>
      <c r="P15" s="153"/>
    </row>
    <row r="16" spans="1:16" ht="53.25" customHeight="1">
      <c r="A16" s="155"/>
      <c r="B16" s="163" t="s">
        <v>241</v>
      </c>
      <c r="C16" s="164" t="s">
        <v>305</v>
      </c>
      <c r="D16" s="156"/>
      <c r="E16" s="153"/>
      <c r="F16" s="153"/>
      <c r="G16" s="153"/>
      <c r="H16" s="153"/>
      <c r="I16" s="153"/>
      <c r="J16" s="153"/>
      <c r="K16" s="153"/>
      <c r="L16" s="153"/>
      <c r="M16" s="153"/>
      <c r="N16" s="153"/>
      <c r="O16" s="153"/>
      <c r="P16" s="153"/>
    </row>
    <row r="17" spans="1:16" ht="45" customHeight="1">
      <c r="A17" s="155"/>
      <c r="B17" s="163" t="s">
        <v>242</v>
      </c>
      <c r="C17" s="164" t="s">
        <v>304</v>
      </c>
      <c r="D17" s="156"/>
      <c r="E17" s="153"/>
      <c r="F17" s="153"/>
      <c r="G17" s="153"/>
      <c r="H17" s="153"/>
      <c r="I17" s="153"/>
      <c r="J17" s="153"/>
      <c r="K17" s="153"/>
      <c r="L17" s="153"/>
      <c r="M17" s="153"/>
      <c r="N17" s="153"/>
      <c r="O17" s="153"/>
      <c r="P17" s="153"/>
    </row>
    <row r="18" spans="1:16" ht="8.25" customHeight="1">
      <c r="A18" s="155"/>
      <c r="B18" s="166"/>
      <c r="C18" s="169"/>
      <c r="D18" s="156"/>
      <c r="E18" s="153"/>
      <c r="F18" s="153"/>
      <c r="G18" s="153"/>
      <c r="H18" s="153"/>
      <c r="I18" s="153"/>
      <c r="J18" s="153"/>
      <c r="K18" s="153"/>
      <c r="L18" s="153"/>
      <c r="M18" s="153"/>
      <c r="N18" s="153"/>
      <c r="O18" s="153"/>
      <c r="P18" s="153"/>
    </row>
    <row r="19" spans="1:16" ht="18">
      <c r="A19" s="155"/>
      <c r="B19" s="161" t="s">
        <v>168</v>
      </c>
      <c r="C19" s="194"/>
      <c r="D19" s="156"/>
      <c r="E19" s="153"/>
      <c r="F19" s="153"/>
      <c r="G19" s="153"/>
      <c r="H19" s="153"/>
      <c r="I19" s="153"/>
      <c r="J19" s="153"/>
      <c r="K19" s="153"/>
      <c r="L19" s="153"/>
      <c r="M19" s="153"/>
      <c r="N19" s="153"/>
      <c r="O19" s="153"/>
      <c r="P19" s="153"/>
    </row>
    <row r="20" spans="1:16" ht="12.75">
      <c r="A20" s="155"/>
      <c r="B20" s="166" t="s">
        <v>306</v>
      </c>
      <c r="C20" s="167" t="s">
        <v>307</v>
      </c>
      <c r="D20" s="156"/>
      <c r="E20" s="153"/>
      <c r="F20" s="153"/>
      <c r="G20" s="153"/>
      <c r="H20" s="153"/>
      <c r="I20" s="153"/>
      <c r="J20" s="153"/>
      <c r="K20" s="153"/>
      <c r="L20" s="153"/>
      <c r="M20" s="153"/>
      <c r="N20" s="153"/>
      <c r="O20" s="153"/>
      <c r="P20" s="153"/>
    </row>
    <row r="21" spans="1:16" ht="12.75">
      <c r="A21" s="155"/>
      <c r="B21" s="192"/>
      <c r="C21" s="193" t="s">
        <v>308</v>
      </c>
      <c r="D21" s="156"/>
      <c r="E21" s="153"/>
      <c r="F21" s="153"/>
      <c r="G21" s="153"/>
      <c r="H21" s="153"/>
      <c r="I21" s="153"/>
      <c r="J21" s="153"/>
      <c r="K21" s="153"/>
      <c r="L21" s="153"/>
      <c r="M21" s="153"/>
      <c r="N21" s="153"/>
      <c r="O21" s="153"/>
      <c r="P21" s="153"/>
    </row>
    <row r="22" spans="1:16" ht="12.75">
      <c r="A22" s="155"/>
      <c r="B22" s="166"/>
      <c r="C22" s="167"/>
      <c r="D22" s="156"/>
      <c r="E22" s="153"/>
      <c r="F22" s="153"/>
      <c r="G22" s="153"/>
      <c r="H22" s="153"/>
      <c r="I22" s="153"/>
      <c r="J22" s="153"/>
      <c r="K22" s="153"/>
      <c r="L22" s="153"/>
      <c r="M22" s="153"/>
      <c r="N22" s="153"/>
      <c r="O22" s="153"/>
      <c r="P22" s="153"/>
    </row>
    <row r="23" spans="1:16" ht="12.75">
      <c r="A23" s="155"/>
      <c r="B23" s="166" t="s">
        <v>270</v>
      </c>
      <c r="C23" s="167" t="s">
        <v>243</v>
      </c>
      <c r="D23" s="156"/>
      <c r="E23" s="153"/>
      <c r="F23" s="153"/>
      <c r="G23" s="153"/>
      <c r="H23" s="153"/>
      <c r="I23" s="153"/>
      <c r="J23" s="153"/>
      <c r="K23" s="153"/>
      <c r="L23" s="153"/>
      <c r="M23" s="153"/>
      <c r="N23" s="153"/>
      <c r="O23" s="153"/>
      <c r="P23" s="153"/>
    </row>
    <row r="24" spans="1:16" ht="12.75">
      <c r="A24" s="155"/>
      <c r="B24" s="170"/>
      <c r="C24" s="215" t="s">
        <v>345</v>
      </c>
      <c r="D24" s="156"/>
      <c r="E24" s="153"/>
      <c r="F24" s="153"/>
      <c r="G24" s="153"/>
      <c r="H24" s="153"/>
      <c r="I24" s="153"/>
      <c r="J24" s="153"/>
      <c r="K24" s="153"/>
      <c r="L24" s="153"/>
      <c r="M24" s="153"/>
      <c r="N24" s="153"/>
      <c r="O24" s="153"/>
      <c r="P24" s="153"/>
    </row>
    <row r="25" spans="1:16" ht="12.75">
      <c r="A25" s="153"/>
      <c r="B25" s="157"/>
      <c r="C25" s="158"/>
      <c r="D25" s="153"/>
      <c r="E25" s="153"/>
      <c r="F25" s="153"/>
      <c r="G25" s="153"/>
      <c r="H25" s="153"/>
      <c r="I25" s="153"/>
      <c r="J25" s="153"/>
      <c r="K25" s="153"/>
      <c r="L25" s="153"/>
      <c r="M25" s="153"/>
      <c r="N25" s="153"/>
      <c r="O25" s="153"/>
      <c r="P25" s="153"/>
    </row>
    <row r="26" spans="1:16" ht="12.75" hidden="1">
      <c r="A26" s="153"/>
      <c r="B26" s="153"/>
      <c r="C26" s="153"/>
      <c r="D26" s="153"/>
      <c r="E26" s="153"/>
      <c r="F26" s="153"/>
      <c r="G26" s="153"/>
      <c r="H26" s="153"/>
      <c r="I26" s="153"/>
      <c r="J26" s="153"/>
      <c r="K26" s="153"/>
      <c r="L26" s="153"/>
      <c r="M26" s="153"/>
      <c r="N26" s="153"/>
      <c r="O26" s="153"/>
      <c r="P26" s="153"/>
    </row>
    <row r="27" spans="1:16" ht="12.75" hidden="1">
      <c r="A27" s="153"/>
      <c r="B27" s="153"/>
      <c r="C27" s="153"/>
      <c r="D27" s="153"/>
      <c r="E27" s="153"/>
      <c r="F27" s="153"/>
      <c r="G27" s="153"/>
      <c r="H27" s="153"/>
      <c r="I27" s="153"/>
      <c r="J27" s="153"/>
      <c r="K27" s="153"/>
      <c r="L27" s="153"/>
      <c r="M27" s="153"/>
      <c r="N27" s="153"/>
      <c r="O27" s="153"/>
      <c r="P27" s="153"/>
    </row>
    <row r="28" spans="1:16" ht="12.75" hidden="1">
      <c r="A28" s="154"/>
      <c r="B28" s="154"/>
      <c r="C28" s="154"/>
      <c r="D28" s="154"/>
      <c r="E28" s="154"/>
      <c r="F28" s="154"/>
      <c r="G28" s="154"/>
      <c r="H28" s="154"/>
      <c r="I28" s="154"/>
      <c r="J28" s="154"/>
      <c r="K28" s="154"/>
      <c r="L28" s="154"/>
      <c r="M28" s="154"/>
      <c r="N28" s="154"/>
      <c r="O28" s="154"/>
      <c r="P28" s="154"/>
    </row>
    <row r="29" ht="12.75" hidden="1"/>
  </sheetData>
  <sheetProtection selectLockedCells="1" selectUnlockedCells="1"/>
  <mergeCells count="1">
    <mergeCell ref="B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3:D57"/>
  <sheetViews>
    <sheetView zoomScalePageLayoutView="0" workbookViewId="0" topLeftCell="A2">
      <pane ySplit="2" topLeftCell="A13" activePane="bottomLeft" state="frozen"/>
      <selection pane="topLeft" activeCell="A2" sqref="A2"/>
      <selection pane="bottomLeft" activeCell="C24" sqref="C24"/>
    </sheetView>
  </sheetViews>
  <sheetFormatPr defaultColWidth="0" defaultRowHeight="12.75" zeroHeight="1"/>
  <cols>
    <col min="1" max="1" width="5.57421875" style="0" customWidth="1"/>
    <col min="2" max="2" width="45.28125" style="20" customWidth="1"/>
    <col min="3" max="3" width="68.140625" style="9" customWidth="1"/>
    <col min="4" max="4" width="6.57421875" style="0" customWidth="1"/>
    <col min="5" max="5" width="8.00390625" style="19" hidden="1" customWidth="1"/>
    <col min="6" max="16384" width="0" style="0" hidden="1" customWidth="1"/>
  </cols>
  <sheetData>
    <row r="1" ht="15.75"/>
    <row r="2" ht="12.75" customHeight="1"/>
    <row r="3" spans="1:3" ht="15.75" customHeight="1">
      <c r="A3" s="248" t="str">
        <f>CONCATENATE("Registration Information - ",MainInputForm!C5," ",MainInputForm!C6)</f>
        <v>Registration Information - MICCO Addendum</v>
      </c>
      <c r="B3" s="249"/>
      <c r="C3" s="249"/>
    </row>
    <row r="4" spans="2:3" ht="15.75">
      <c r="B4" s="23" t="s">
        <v>96</v>
      </c>
      <c r="C4" s="25">
        <v>42832</v>
      </c>
    </row>
    <row r="5" spans="2:4" ht="15.75">
      <c r="B5" s="23" t="s">
        <v>87</v>
      </c>
      <c r="C5" s="223" t="s">
        <v>357</v>
      </c>
      <c r="D5" t="s">
        <v>95</v>
      </c>
    </row>
    <row r="6" spans="2:4" ht="15.75">
      <c r="B6" s="23" t="s">
        <v>50</v>
      </c>
      <c r="C6" s="223" t="s">
        <v>3</v>
      </c>
      <c r="D6" s="33" t="e">
        <f>"REGISTRATION WORKSHEET"+C6</f>
        <v>#VALUE!</v>
      </c>
    </row>
    <row r="7" spans="2:4" ht="15.75">
      <c r="B7" s="23" t="s">
        <v>0</v>
      </c>
      <c r="C7" s="25"/>
      <c r="D7" t="s">
        <v>95</v>
      </c>
    </row>
    <row r="8" spans="2:3" ht="32.25" customHeight="1">
      <c r="B8" s="49" t="s">
        <v>88</v>
      </c>
      <c r="C8" s="25"/>
    </row>
    <row r="9" spans="1:3" ht="22.5" customHeight="1">
      <c r="A9" s="250" t="s">
        <v>91</v>
      </c>
      <c r="B9" s="251"/>
      <c r="C9" s="252"/>
    </row>
    <row r="10" spans="2:3" ht="15.75">
      <c r="B10" s="23" t="s">
        <v>90</v>
      </c>
      <c r="C10" s="223" t="s">
        <v>354</v>
      </c>
    </row>
    <row r="11" spans="2:3" ht="15.75">
      <c r="B11" s="23" t="s">
        <v>317</v>
      </c>
      <c r="C11" s="224">
        <v>5720</v>
      </c>
    </row>
    <row r="12" spans="2:3" ht="15.75">
      <c r="B12" s="24" t="s">
        <v>4</v>
      </c>
      <c r="C12" s="224" t="s">
        <v>53</v>
      </c>
    </row>
    <row r="13" spans="2:3" ht="15.75">
      <c r="B13" s="24" t="s">
        <v>311</v>
      </c>
      <c r="C13" s="223"/>
    </row>
    <row r="14" spans="2:3" ht="15.75">
      <c r="B14" s="24" t="s">
        <v>312</v>
      </c>
      <c r="C14" s="224"/>
    </row>
    <row r="15" spans="2:3" ht="15.75">
      <c r="B15" s="24" t="s">
        <v>163</v>
      </c>
      <c r="C15" s="223"/>
    </row>
    <row r="16" spans="1:3" ht="18">
      <c r="A16" s="253" t="s">
        <v>80</v>
      </c>
      <c r="B16" s="249"/>
      <c r="C16" s="252"/>
    </row>
    <row r="17" spans="2:4" ht="15.75">
      <c r="B17" s="24" t="s">
        <v>90</v>
      </c>
      <c r="C17" s="225" t="s">
        <v>355</v>
      </c>
      <c r="D17" s="15"/>
    </row>
    <row r="18" spans="2:3" ht="15.75">
      <c r="B18" s="24" t="s">
        <v>89</v>
      </c>
      <c r="C18" s="224" t="s">
        <v>353</v>
      </c>
    </row>
    <row r="19" spans="2:3" ht="15.75">
      <c r="B19" s="24" t="s">
        <v>4</v>
      </c>
      <c r="C19" s="224" t="s">
        <v>53</v>
      </c>
    </row>
    <row r="20" spans="2:3" ht="15.75">
      <c r="B20" s="24" t="s">
        <v>92</v>
      </c>
      <c r="C20" s="223" t="s">
        <v>95</v>
      </c>
    </row>
    <row r="21" spans="2:3" ht="15.75">
      <c r="B21" s="23" t="s">
        <v>84</v>
      </c>
      <c r="C21" s="223"/>
    </row>
    <row r="22" spans="2:3" ht="15.75">
      <c r="B22" s="22"/>
      <c r="C22" s="54"/>
    </row>
    <row r="23" spans="2:4" ht="41.25" customHeight="1">
      <c r="B23" s="48" t="s">
        <v>130</v>
      </c>
      <c r="C23" s="226"/>
      <c r="D23">
        <f>LEN(C23)</f>
        <v>0</v>
      </c>
    </row>
    <row r="24" spans="2:4" ht="70.5" customHeight="1">
      <c r="B24" s="48" t="s">
        <v>131</v>
      </c>
      <c r="C24" s="226" t="s">
        <v>362</v>
      </c>
      <c r="D24">
        <f>LEN(C24)</f>
        <v>123</v>
      </c>
    </row>
    <row r="25" spans="2:3" ht="15.75">
      <c r="B25" s="21"/>
      <c r="C25" s="143"/>
    </row>
    <row r="26" spans="2:3" ht="15.75">
      <c r="B26" s="22" t="s">
        <v>94</v>
      </c>
      <c r="C26" s="223" t="s">
        <v>107</v>
      </c>
    </row>
    <row r="27" spans="2:3" ht="15.75">
      <c r="B27" s="22" t="s">
        <v>93</v>
      </c>
      <c r="C27" s="223" t="s">
        <v>324</v>
      </c>
    </row>
    <row r="28" spans="2:3" ht="15.75">
      <c r="B28" s="22" t="s">
        <v>151</v>
      </c>
      <c r="C28" s="223" t="s">
        <v>31</v>
      </c>
    </row>
    <row r="29" spans="2:3" ht="15.75">
      <c r="B29" s="22" t="s">
        <v>6</v>
      </c>
      <c r="C29" s="223"/>
    </row>
    <row r="30" spans="1:3" ht="18">
      <c r="A30" s="253" t="s">
        <v>147</v>
      </c>
      <c r="B30" s="249"/>
      <c r="C30" s="252"/>
    </row>
    <row r="31" spans="2:3" ht="15.75">
      <c r="B31" s="21" t="s">
        <v>112</v>
      </c>
      <c r="C31" s="26"/>
    </row>
    <row r="32" spans="2:3" ht="15.75">
      <c r="B32" s="21" t="s">
        <v>148</v>
      </c>
      <c r="C32" s="26" t="s">
        <v>288</v>
      </c>
    </row>
    <row r="33" spans="2:3" ht="15.75">
      <c r="B33" s="21" t="s">
        <v>149</v>
      </c>
      <c r="C33" s="173"/>
    </row>
    <row r="34" spans="2:4" ht="54.75" customHeight="1">
      <c r="B34" s="27" t="s">
        <v>150</v>
      </c>
      <c r="C34" s="175" t="s">
        <v>358</v>
      </c>
      <c r="D34">
        <f>LEN(C34)</f>
        <v>1928</v>
      </c>
    </row>
    <row r="35" spans="2:3" ht="15">
      <c r="B35" s="21" t="s">
        <v>164</v>
      </c>
      <c r="C35" s="176"/>
    </row>
    <row r="36" spans="1:3" ht="18">
      <c r="A36" s="253" t="s">
        <v>170</v>
      </c>
      <c r="B36" s="249"/>
      <c r="C36" s="252"/>
    </row>
    <row r="37" spans="2:3" ht="15.75">
      <c r="B37" s="21" t="s">
        <v>171</v>
      </c>
      <c r="C37" s="227" t="s">
        <v>359</v>
      </c>
    </row>
    <row r="38" spans="2:3" ht="15.75">
      <c r="B38" s="21" t="s">
        <v>86</v>
      </c>
      <c r="C38" s="230">
        <v>26299</v>
      </c>
    </row>
    <row r="39" spans="2:3" ht="15.75">
      <c r="B39" s="21" t="s">
        <v>172</v>
      </c>
      <c r="C39" s="223" t="s">
        <v>360</v>
      </c>
    </row>
    <row r="40" spans="2:3" ht="15.75">
      <c r="B40" s="21" t="s">
        <v>51</v>
      </c>
      <c r="C40" s="223" t="s">
        <v>53</v>
      </c>
    </row>
    <row r="41" spans="2:3" ht="15.75">
      <c r="B41" s="21" t="s">
        <v>72</v>
      </c>
      <c r="C41" s="223" t="s">
        <v>74</v>
      </c>
    </row>
    <row r="42" spans="2:3" ht="15.75">
      <c r="B42" s="21" t="s">
        <v>281</v>
      </c>
      <c r="C42" s="223" t="s">
        <v>293</v>
      </c>
    </row>
    <row r="43" spans="2:4" ht="39" customHeight="1">
      <c r="B43" s="21" t="s">
        <v>145</v>
      </c>
      <c r="C43" s="231" t="s">
        <v>361</v>
      </c>
      <c r="D43">
        <f>LEN(C43)</f>
        <v>250</v>
      </c>
    </row>
    <row r="44" spans="1:3" ht="18">
      <c r="A44" s="253" t="s">
        <v>180</v>
      </c>
      <c r="B44" s="249"/>
      <c r="C44" s="252"/>
    </row>
    <row r="45" spans="1:3" ht="18">
      <c r="A45" s="132"/>
      <c r="B45" s="21" t="s">
        <v>238</v>
      </c>
      <c r="C45" s="223"/>
    </row>
    <row r="46" spans="2:3" ht="15.75">
      <c r="B46" s="21" t="s">
        <v>181</v>
      </c>
      <c r="C46" s="223"/>
    </row>
    <row r="47" spans="2:3" ht="15.75">
      <c r="B47" s="21" t="s">
        <v>182</v>
      </c>
      <c r="C47" s="224"/>
    </row>
    <row r="48" spans="2:3" ht="15.75">
      <c r="B48" s="21" t="s">
        <v>183</v>
      </c>
      <c r="C48" s="224"/>
    </row>
    <row r="49" spans="2:3" ht="15.75">
      <c r="B49" s="21" t="s">
        <v>221</v>
      </c>
      <c r="C49" s="223"/>
    </row>
    <row r="50" spans="2:3" ht="15.75">
      <c r="B50" s="21" t="s">
        <v>184</v>
      </c>
      <c r="C50" s="224"/>
    </row>
    <row r="51" spans="2:3" ht="15.75">
      <c r="B51" s="21" t="s">
        <v>185</v>
      </c>
      <c r="C51" s="173"/>
    </row>
    <row r="52" spans="2:3" ht="15.75">
      <c r="B52" s="21" t="s">
        <v>190</v>
      </c>
      <c r="C52" s="152"/>
    </row>
    <row r="53" spans="2:3" ht="15.75">
      <c r="B53" s="21" t="s">
        <v>230</v>
      </c>
      <c r="C53" s="152"/>
    </row>
    <row r="54" spans="2:3" ht="15.75">
      <c r="B54" s="21" t="s">
        <v>186</v>
      </c>
      <c r="C54" s="173"/>
    </row>
    <row r="55" spans="2:3" ht="15.75">
      <c r="B55" s="21" t="s">
        <v>187</v>
      </c>
      <c r="C55" s="173"/>
    </row>
    <row r="56" spans="2:3" ht="15.75">
      <c r="B56" s="21" t="s">
        <v>188</v>
      </c>
      <c r="C56" s="173"/>
    </row>
    <row r="57" spans="2:3" ht="15.75">
      <c r="B57" s="21" t="s">
        <v>189</v>
      </c>
      <c r="C57" s="173"/>
    </row>
    <row r="58" ht="15.75"/>
  </sheetData>
  <sheetProtection selectLockedCells="1"/>
  <mergeCells count="6">
    <mergeCell ref="A3:C3"/>
    <mergeCell ref="A9:C9"/>
    <mergeCell ref="A30:C30"/>
    <mergeCell ref="A44:C44"/>
    <mergeCell ref="A36:C36"/>
    <mergeCell ref="A16:C16"/>
  </mergeCells>
  <dataValidations count="20">
    <dataValidation type="list" allowBlank="1" showInputMessage="1" showErrorMessage="1" prompt="Pick an activity from the list." sqref="C6">
      <formula1>Activity</formula1>
    </dataValidation>
    <dataValidation type="list" allowBlank="1" showInputMessage="1" showErrorMessage="1" sqref="C26">
      <formula1>RecLoc</formula1>
    </dataValidation>
    <dataValidation type="list" allowBlank="1" showInputMessage="1" showErrorMessage="1" sqref="C27">
      <formula1>RecType</formula1>
    </dataValidation>
    <dataValidation type="list" allowBlank="1" showInputMessage="1" showErrorMessage="1" sqref="C29">
      <formula1>Structure</formula1>
    </dataValidation>
    <dataValidation type="list" allowBlank="1" showInputMessage="1" showErrorMessage="1" sqref="C31">
      <formula1>Trans</formula1>
    </dataValidation>
    <dataValidation type="list" allowBlank="1" showInputMessage="1" showErrorMessage="1" sqref="C32">
      <formula1>Lock</formula1>
    </dataValidation>
    <dataValidation type="list" allowBlank="1" showInputMessage="1" showErrorMessage="1" sqref="C50 C28">
      <formula1>YesNo</formula1>
    </dataValidation>
    <dataValidation type="list" allowBlank="1" showInputMessage="1" showErrorMessage="1" sqref="C40">
      <formula1>Agency</formula1>
    </dataValidation>
    <dataValidation type="list" allowBlank="1" showInputMessage="1" showErrorMessage="1" sqref="C41">
      <formula1>BMType</formula1>
    </dataValidation>
    <dataValidation type="list" allowBlank="1" showInputMessage="1" showErrorMessage="1" sqref="C46">
      <formula1>CommType</formula1>
    </dataValidation>
    <dataValidation type="list" allowBlank="1" showInputMessage="1" showErrorMessage="1" sqref="C49">
      <formula1>ARDAMS</formula1>
    </dataValidation>
    <dataValidation type="list" allowBlank="1" showInputMessage="1" showErrorMessage="1" sqref="C52">
      <formula1>Server</formula1>
    </dataValidation>
    <dataValidation type="list" allowBlank="1" showInputMessage="1" showErrorMessage="1" sqref="C45">
      <formula1>CommSystem</formula1>
    </dataValidation>
    <dataValidation type="date" allowBlank="1" showInputMessage="1" showErrorMessage="1" promptTitle="Date" prompt="Enter a date in this format: MM/DD/YY&#10;" errorTitle="Invalid Entry" error="Please enter a valid date in this field. " sqref="C7">
      <formula1>1</formula1>
      <formula2>43831</formula2>
    </dataValidation>
    <dataValidation type="date" allowBlank="1" showInputMessage="1" showErrorMessage="1" promptTitle="DATE:" prompt="Enter a date in this format:  MM/DD/YY" errorTitle="Invalid Entry" error="Please enter a valid date." sqref="C4">
      <formula1>1</formula1>
      <formula2>43831</formula2>
    </dataValidation>
    <dataValidation type="date" allowBlank="1" showInputMessage="1" showErrorMessage="1" promptTitle="DATE" prompt="Enter a date in this format: MM/DD/YY&#10;" errorTitle="Invalid Entry" error="Please enter a valid date." sqref="C8">
      <formula1>36161</formula1>
      <formula2>43831</formula2>
    </dataValidation>
    <dataValidation type="date" allowBlank="1" showInputMessage="1" showErrorMessage="1" promptTitle="DATE:" prompt="Enter a date in MM/DD/YY format." errorTitle="Invalid Entry" error="Please enter a valid date." sqref="C38">
      <formula1>1</formula1>
      <formula2>43831</formula2>
    </dataValidation>
    <dataValidation type="list" allowBlank="1" showInputMessage="1" showErrorMessage="1" sqref="C15">
      <formula1>Mandate</formula1>
    </dataValidation>
    <dataValidation type="list" allowBlank="1" showInputMessage="1" showErrorMessage="1" sqref="C42">
      <formula1>Datum</formula1>
    </dataValidation>
    <dataValidation type="list" allowBlank="1" showInputMessage="1" showErrorMessage="1" sqref="C14">
      <formula1>Fund</formula1>
    </dataValidation>
  </dataValidations>
  <printOptions headings="1"/>
  <pageMargins left="0.75" right="0.75" top="1" bottom="1" header="0.5" footer="0.5"/>
  <pageSetup fitToHeight="1" fitToWidth="1" horizontalDpi="600" verticalDpi="600" orientation="landscape" scale="44" r:id="rId1"/>
</worksheet>
</file>

<file path=xl/worksheets/sheet3.xml><?xml version="1.0" encoding="utf-8"?>
<worksheet xmlns="http://schemas.openxmlformats.org/spreadsheetml/2006/main" xmlns:r="http://schemas.openxmlformats.org/officeDocument/2006/relationships">
  <sheetPr codeName="Sheet8">
    <pageSetUpPr fitToPage="1"/>
  </sheetPr>
  <dimension ref="A1:L71"/>
  <sheetViews>
    <sheetView zoomScalePageLayoutView="0" workbookViewId="0" topLeftCell="A7">
      <selection activeCell="D34" sqref="D34"/>
    </sheetView>
  </sheetViews>
  <sheetFormatPr defaultColWidth="0" defaultRowHeight="12.75" zeroHeight="1"/>
  <cols>
    <col min="1" max="1" width="2.00390625" style="0" customWidth="1"/>
    <col min="2" max="2" width="7.421875" style="0" customWidth="1"/>
    <col min="3" max="3" width="31.8515625" style="0" customWidth="1"/>
    <col min="4" max="4" width="43.140625" style="0" customWidth="1"/>
    <col min="5" max="5" width="16.421875" style="0" customWidth="1"/>
    <col min="6" max="6" width="2.28125" style="11" customWidth="1"/>
    <col min="7" max="10" width="0" style="0" hidden="1" customWidth="1"/>
    <col min="11" max="11" width="27.00390625" style="0" hidden="1" customWidth="1"/>
    <col min="12" max="12" width="0" style="0" hidden="1" customWidth="1"/>
    <col min="13" max="13" width="27.00390625" style="0" hidden="1" customWidth="1"/>
    <col min="14" max="16384" width="0" style="0" hidden="1" customWidth="1"/>
  </cols>
  <sheetData>
    <row r="1" spans="3:4" ht="24" customHeight="1">
      <c r="C1" s="254" t="str">
        <f>CONCATENATE("Well Information - ",MainInputForm!C5)</f>
        <v>Well Information - MICCO</v>
      </c>
      <c r="D1" s="254"/>
    </row>
    <row r="2" spans="1:4" ht="15.75">
      <c r="A2" s="17"/>
      <c r="B2" s="255" t="s">
        <v>139</v>
      </c>
      <c r="C2" s="256"/>
      <c r="D2" s="256"/>
    </row>
    <row r="3" spans="1:4" ht="15.75">
      <c r="A3" s="17"/>
      <c r="B3" s="17"/>
      <c r="C3" s="182" t="s">
        <v>113</v>
      </c>
      <c r="D3" s="220"/>
    </row>
    <row r="4" spans="1:4" ht="15.75">
      <c r="A4" s="17"/>
      <c r="B4" s="17"/>
      <c r="C4" s="29" t="s">
        <v>124</v>
      </c>
      <c r="D4" s="205"/>
    </row>
    <row r="5" spans="1:4" ht="15">
      <c r="A5" s="17"/>
      <c r="B5" s="16"/>
      <c r="C5" s="30" t="s">
        <v>125</v>
      </c>
      <c r="D5" s="198"/>
    </row>
    <row r="6" spans="1:4" ht="15.75">
      <c r="A6" s="17"/>
      <c r="B6" s="17"/>
      <c r="C6" s="29" t="s">
        <v>114</v>
      </c>
      <c r="D6" s="203"/>
    </row>
    <row r="7" spans="3:4" ht="15.75">
      <c r="C7" s="29" t="s">
        <v>115</v>
      </c>
      <c r="D7" s="25"/>
    </row>
    <row r="8" spans="3:6" ht="24.75" customHeight="1">
      <c r="C8" s="29" t="s">
        <v>133</v>
      </c>
      <c r="D8" s="206"/>
      <c r="E8" s="257"/>
      <c r="F8" s="258"/>
    </row>
    <row r="9" spans="3:4" ht="15.75">
      <c r="C9" s="29" t="s">
        <v>41</v>
      </c>
      <c r="D9" s="200"/>
    </row>
    <row r="10" spans="3:4" ht="15.75">
      <c r="C10" s="29" t="s">
        <v>34</v>
      </c>
      <c r="D10" s="200"/>
    </row>
    <row r="11" spans="3:6" ht="14.25" customHeight="1">
      <c r="C11" s="31" t="s">
        <v>136</v>
      </c>
      <c r="D11" s="222"/>
      <c r="E11" s="12"/>
      <c r="F11" s="13"/>
    </row>
    <row r="12" spans="3:6" ht="14.25" customHeight="1">
      <c r="C12" s="31" t="s">
        <v>171</v>
      </c>
      <c r="D12" s="200"/>
      <c r="E12" s="12"/>
      <c r="F12" s="13"/>
    </row>
    <row r="13" spans="3:6" ht="14.25" customHeight="1">
      <c r="C13" s="183" t="s">
        <v>281</v>
      </c>
      <c r="D13" s="200"/>
      <c r="E13" s="12"/>
      <c r="F13" s="13"/>
    </row>
    <row r="14" spans="2:6" ht="14.25" customHeight="1">
      <c r="B14" s="255" t="s">
        <v>138</v>
      </c>
      <c r="C14" s="256"/>
      <c r="D14" s="256"/>
      <c r="E14" s="12"/>
      <c r="F14" s="13"/>
    </row>
    <row r="15" spans="3:6" ht="14.25" customHeight="1">
      <c r="C15" s="31" t="s">
        <v>331</v>
      </c>
      <c r="D15" s="204"/>
      <c r="E15" s="12"/>
      <c r="F15" s="13"/>
    </row>
    <row r="16" spans="3:6" s="61" customFormat="1" ht="14.25" customHeight="1">
      <c r="C16" s="213" t="s">
        <v>332</v>
      </c>
      <c r="D16" s="211"/>
      <c r="E16" s="65"/>
      <c r="F16" s="144"/>
    </row>
    <row r="17" spans="3:6" ht="14.25" customHeight="1">
      <c r="C17" s="184" t="s">
        <v>137</v>
      </c>
      <c r="D17" s="201"/>
      <c r="E17" s="12"/>
      <c r="F17" s="13"/>
    </row>
    <row r="18" spans="3:6" ht="14.25" customHeight="1">
      <c r="C18" s="31" t="s">
        <v>140</v>
      </c>
      <c r="D18" s="222"/>
      <c r="E18" s="12"/>
      <c r="F18" s="13"/>
    </row>
    <row r="19" spans="3:6" ht="14.25" customHeight="1">
      <c r="C19" s="31" t="s">
        <v>291</v>
      </c>
      <c r="D19" s="222"/>
      <c r="E19" s="12"/>
      <c r="F19" s="13"/>
    </row>
    <row r="20" spans="3:6" ht="14.25" customHeight="1">
      <c r="C20" s="31" t="s">
        <v>333</v>
      </c>
      <c r="D20" s="199"/>
      <c r="E20" s="12"/>
      <c r="F20" s="13"/>
    </row>
    <row r="21" spans="3:6" ht="14.25" customHeight="1">
      <c r="C21" s="31" t="s">
        <v>334</v>
      </c>
      <c r="D21" s="199"/>
      <c r="E21" s="12"/>
      <c r="F21" s="13"/>
    </row>
    <row r="22" spans="3:6" ht="14.25" customHeight="1">
      <c r="C22" s="31" t="s">
        <v>335</v>
      </c>
      <c r="D22" s="207"/>
      <c r="E22" s="12"/>
      <c r="F22" s="13"/>
    </row>
    <row r="23" spans="3:6" ht="14.25" customHeight="1">
      <c r="C23" s="202"/>
      <c r="D23" s="199"/>
      <c r="E23" s="12"/>
      <c r="F23" s="13"/>
    </row>
    <row r="24" spans="2:6" ht="14.25" customHeight="1">
      <c r="B24" s="255" t="s">
        <v>132</v>
      </c>
      <c r="C24" s="255"/>
      <c r="D24" s="255"/>
      <c r="E24" s="12"/>
      <c r="F24" s="13"/>
    </row>
    <row r="25" spans="2:6" ht="14.25" customHeight="1">
      <c r="B25" s="20"/>
      <c r="C25" s="185" t="s">
        <v>117</v>
      </c>
      <c r="D25" s="200"/>
      <c r="E25" s="12"/>
      <c r="F25" s="13"/>
    </row>
    <row r="26" spans="2:6" ht="14.25" customHeight="1">
      <c r="B26" s="20"/>
      <c r="C26" s="22" t="s">
        <v>116</v>
      </c>
      <c r="D26" s="200"/>
      <c r="E26" s="12"/>
      <c r="F26" s="13"/>
    </row>
    <row r="27" spans="2:6" ht="14.25" customHeight="1">
      <c r="B27" s="20"/>
      <c r="C27" s="22" t="s">
        <v>134</v>
      </c>
      <c r="D27" s="199"/>
      <c r="E27" s="12"/>
      <c r="F27" s="13"/>
    </row>
    <row r="28" spans="2:6" ht="14.25" customHeight="1">
      <c r="B28" s="20"/>
      <c r="C28" s="22" t="s">
        <v>135</v>
      </c>
      <c r="D28" s="199"/>
      <c r="E28" s="12"/>
      <c r="F28" s="13"/>
    </row>
    <row r="29" spans="2:6" ht="14.25" customHeight="1">
      <c r="B29" s="20"/>
      <c r="C29" s="22" t="s">
        <v>118</v>
      </c>
      <c r="D29" s="207"/>
      <c r="E29" s="12"/>
      <c r="F29" s="13"/>
    </row>
    <row r="30" spans="2:6" ht="14.25" customHeight="1">
      <c r="B30" s="20"/>
      <c r="C30" s="22" t="s">
        <v>119</v>
      </c>
      <c r="D30" s="207"/>
      <c r="E30" s="12"/>
      <c r="F30" s="13"/>
    </row>
    <row r="31" spans="2:6" ht="14.25" customHeight="1">
      <c r="B31" s="20"/>
      <c r="C31" s="22" t="s">
        <v>120</v>
      </c>
      <c r="D31" s="199"/>
      <c r="E31" s="12"/>
      <c r="F31" s="13"/>
    </row>
    <row r="32" spans="2:6" ht="14.25" customHeight="1">
      <c r="B32" s="20"/>
      <c r="C32" s="22" t="s">
        <v>121</v>
      </c>
      <c r="D32" s="199"/>
      <c r="E32" s="12"/>
      <c r="F32" s="13"/>
    </row>
    <row r="33" spans="2:6" ht="14.25" customHeight="1">
      <c r="B33" s="20"/>
      <c r="C33" s="22" t="s">
        <v>122</v>
      </c>
      <c r="D33" s="222"/>
      <c r="E33" s="12"/>
      <c r="F33" s="13"/>
    </row>
    <row r="34" spans="2:6" ht="14.25" customHeight="1">
      <c r="B34" s="20"/>
      <c r="C34" s="22" t="s">
        <v>123</v>
      </c>
      <c r="D34" s="222"/>
      <c r="E34" s="12"/>
      <c r="F34" s="13"/>
    </row>
    <row r="35" spans="3:6" ht="14.25" customHeight="1">
      <c r="C35" s="32"/>
      <c r="D35" s="28"/>
      <c r="E35" s="12"/>
      <c r="F35" s="13"/>
    </row>
    <row r="36" spans="4:6" ht="14.25" customHeight="1">
      <c r="D36" s="28"/>
      <c r="E36" s="12"/>
      <c r="F36" s="13"/>
    </row>
    <row r="37" spans="5:6" ht="12.75" hidden="1">
      <c r="E37" s="12"/>
      <c r="F37" s="13"/>
    </row>
    <row r="38" spans="5:6" ht="12.75" hidden="1">
      <c r="E38" s="12"/>
      <c r="F38" s="13"/>
    </row>
    <row r="39" spans="5:6" ht="12.75" hidden="1">
      <c r="E39" s="12"/>
      <c r="F39" s="13"/>
    </row>
    <row r="40" spans="5:6" ht="12.75" hidden="1">
      <c r="E40" s="12"/>
      <c r="F40" s="13"/>
    </row>
    <row r="41" spans="5:6" ht="12.75" hidden="1">
      <c r="E41" s="12"/>
      <c r="F41" s="13"/>
    </row>
    <row r="42" spans="5:6" ht="12.75" hidden="1">
      <c r="E42" s="12"/>
      <c r="F42" s="13"/>
    </row>
    <row r="43" spans="5:6" ht="12.75" hidden="1">
      <c r="E43" s="12"/>
      <c r="F43" s="13"/>
    </row>
    <row r="44" ht="12.75" hidden="1">
      <c r="E44" s="12"/>
    </row>
    <row r="45" spans="6:12" ht="12.75" hidden="1">
      <c r="F45" s="14"/>
      <c r="I45" s="12"/>
      <c r="J45" s="12"/>
      <c r="K45" s="12"/>
      <c r="L45" s="12"/>
    </row>
    <row r="46" ht="12.75" hidden="1">
      <c r="F46" s="14"/>
    </row>
    <row r="47" ht="12.75" hidden="1">
      <c r="F47" s="14"/>
    </row>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spans="1:4" ht="12.75" hidden="1">
      <c r="A66" s="18"/>
      <c r="B66" s="18"/>
      <c r="C66" s="16"/>
      <c r="D66" s="7"/>
    </row>
    <row r="67" spans="2:4" ht="12.75" hidden="1">
      <c r="B67" s="7"/>
      <c r="C67" s="7"/>
      <c r="D67" s="7"/>
    </row>
    <row r="68" spans="2:4" ht="12.75" hidden="1">
      <c r="B68" s="7"/>
      <c r="C68" s="7"/>
      <c r="D68" s="7"/>
    </row>
    <row r="69" spans="2:4" ht="12.75" hidden="1">
      <c r="B69" s="7"/>
      <c r="C69" s="7"/>
      <c r="D69" s="7"/>
    </row>
    <row r="70" spans="2:4" ht="12.75" hidden="1">
      <c r="B70" s="7"/>
      <c r="C70" s="7"/>
      <c r="D70" s="7"/>
    </row>
    <row r="71" spans="2:4" ht="12.75" hidden="1">
      <c r="B71" s="7"/>
      <c r="C71" s="7"/>
      <c r="D71" s="7"/>
    </row>
    <row r="72" ht="12.75" hidden="1"/>
    <row r="73" ht="12.75"/>
  </sheetData>
  <sheetProtection sheet="1" objects="1" scenarios="1" selectLockedCells="1"/>
  <mergeCells count="5">
    <mergeCell ref="C1:D1"/>
    <mergeCell ref="B14:D14"/>
    <mergeCell ref="B2:D2"/>
    <mergeCell ref="E8:F8"/>
    <mergeCell ref="B24:D24"/>
  </mergeCells>
  <dataValidations count="6">
    <dataValidation type="decimal" allowBlank="1" showInputMessage="1" showErrorMessage="1" errorTitle="Numeric Field" error="Please enter a valid number in this field." sqref="D27">
      <formula1>0</formula1>
      <formula2>100000000</formula2>
    </dataValidation>
    <dataValidation type="decimal" allowBlank="1" showInputMessage="1" showErrorMessage="1" errorTitle="Numeric Field" error="Please enter a valid number in this field." sqref="D28">
      <formula1>0</formula1>
      <formula2>10000000</formula2>
    </dataValidation>
    <dataValidation type="list" allowBlank="1" showInputMessage="1" showErrorMessage="1" sqref="D23">
      <formula1>GW_Well_Type</formula1>
    </dataValidation>
    <dataValidation type="list" allowBlank="1" showInputMessage="1" showErrorMessage="1" sqref="D3">
      <formula1>Sensor</formula1>
    </dataValidation>
    <dataValidation type="date" allowBlank="1" showInputMessage="1" showErrorMessage="1" promptTitle="DATE:" prompt="Enter date in MM/DD/YY format.&#10;" errorTitle="Invalid Entry" error="Please enter a valid date in MM/DD/YY format.&#10;&#10;&#10;" sqref="D7">
      <formula1>1</formula1>
      <formula2>43831</formula2>
    </dataValidation>
    <dataValidation type="list" allowBlank="1" showInputMessage="1" showErrorMessage="1" sqref="D13">
      <formula1>Datum</formula1>
    </dataValidation>
  </dataValidations>
  <printOptions gridLines="1" headings="1"/>
  <pageMargins left="0.75" right="0.75" top="1" bottom="1" header="0.5" footer="0.5"/>
  <pageSetup fitToHeight="1" fitToWidth="1" horizontalDpi="600" verticalDpi="600" orientation="landscape" scale="84" r:id="rId2"/>
  <drawing r:id="rId1"/>
</worksheet>
</file>

<file path=xl/worksheets/sheet4.xml><?xml version="1.0" encoding="utf-8"?>
<worksheet xmlns="http://schemas.openxmlformats.org/spreadsheetml/2006/main" xmlns:r="http://schemas.openxmlformats.org/officeDocument/2006/relationships">
  <sheetPr codeName="Sheet9"/>
  <dimension ref="A1:G16"/>
  <sheetViews>
    <sheetView zoomScalePageLayoutView="0" workbookViewId="0" topLeftCell="A1">
      <selection activeCell="D4" sqref="D4:F4"/>
    </sheetView>
  </sheetViews>
  <sheetFormatPr defaultColWidth="0" defaultRowHeight="12.75" zeroHeight="1"/>
  <cols>
    <col min="1" max="1" width="9.140625" style="0" customWidth="1"/>
    <col min="2" max="2" width="3.28125" style="0" customWidth="1"/>
    <col min="3" max="3" width="27.140625" style="0" customWidth="1"/>
    <col min="4" max="4" width="35.00390625" style="0" customWidth="1"/>
    <col min="5" max="5" width="9.140625" style="0" customWidth="1"/>
    <col min="6" max="6" width="6.140625" style="0" customWidth="1"/>
    <col min="7" max="7" width="18.7109375" style="0" customWidth="1"/>
    <col min="8" max="16384" width="0" style="0" hidden="1" customWidth="1"/>
  </cols>
  <sheetData>
    <row r="1" spans="3:6" ht="18">
      <c r="C1" s="259" t="str">
        <f>CONCATENATE("Additional Coordinate Information - ",MainInputForm!C5)</f>
        <v>Additional Coordinate Information - MICCO</v>
      </c>
      <c r="D1" s="259"/>
      <c r="E1" s="259"/>
      <c r="F1" s="259"/>
    </row>
    <row r="2" spans="1:6" ht="18">
      <c r="A2" s="17"/>
      <c r="B2" s="260" t="s">
        <v>139</v>
      </c>
      <c r="C2" s="260"/>
      <c r="D2" s="260"/>
      <c r="E2" s="260"/>
      <c r="F2" s="260"/>
    </row>
    <row r="3" spans="1:6" ht="15.75">
      <c r="A3" s="17"/>
      <c r="B3" s="17"/>
      <c r="C3" s="29" t="s">
        <v>173</v>
      </c>
      <c r="D3" s="261"/>
      <c r="E3" s="261"/>
      <c r="F3" s="261"/>
    </row>
    <row r="4" spans="1:6" ht="33" customHeight="1">
      <c r="A4" s="17"/>
      <c r="B4" s="17"/>
      <c r="C4" s="29" t="s">
        <v>174</v>
      </c>
      <c r="D4" s="262"/>
      <c r="E4" s="263"/>
      <c r="F4" s="264"/>
    </row>
    <row r="5" spans="2:7" ht="18">
      <c r="B5" s="260" t="s">
        <v>325</v>
      </c>
      <c r="C5" s="260"/>
      <c r="D5" s="260"/>
      <c r="E5" s="260"/>
      <c r="F5" s="260"/>
      <c r="G5" s="12"/>
    </row>
    <row r="6" spans="2:7" ht="15.75">
      <c r="B6" s="20"/>
      <c r="C6" s="22" t="s">
        <v>117</v>
      </c>
      <c r="D6" s="200"/>
      <c r="E6" s="200"/>
      <c r="F6" s="200"/>
      <c r="G6" s="12"/>
    </row>
    <row r="7" spans="2:7" ht="15.75">
      <c r="B7" s="20"/>
      <c r="C7" s="22" t="s">
        <v>116</v>
      </c>
      <c r="D7" s="200"/>
      <c r="E7" s="200"/>
      <c r="F7" s="200"/>
      <c r="G7" s="12"/>
    </row>
    <row r="8" spans="2:7" ht="15.75">
      <c r="B8" s="20"/>
      <c r="C8" s="22" t="s">
        <v>134</v>
      </c>
      <c r="D8" s="222"/>
      <c r="E8" s="222"/>
      <c r="F8" s="222"/>
      <c r="G8" s="12"/>
    </row>
    <row r="9" spans="2:7" ht="15.75">
      <c r="B9" s="20"/>
      <c r="C9" s="22" t="s">
        <v>135</v>
      </c>
      <c r="D9" s="222"/>
      <c r="E9" s="222"/>
      <c r="F9" s="222"/>
      <c r="G9" s="12"/>
    </row>
    <row r="10" spans="2:7" ht="15.75">
      <c r="B10" s="20"/>
      <c r="C10" s="22" t="s">
        <v>118</v>
      </c>
      <c r="D10" s="222"/>
      <c r="E10" s="222"/>
      <c r="F10" s="222"/>
      <c r="G10" s="12"/>
    </row>
    <row r="11" spans="2:7" ht="15.75">
      <c r="B11" s="20"/>
      <c r="C11" s="22" t="s">
        <v>119</v>
      </c>
      <c r="D11" s="222"/>
      <c r="E11" s="222"/>
      <c r="F11" s="222"/>
      <c r="G11" s="12"/>
    </row>
    <row r="12" spans="2:7" ht="15.75">
      <c r="B12" s="20"/>
      <c r="C12" s="22" t="s">
        <v>120</v>
      </c>
      <c r="D12" s="222"/>
      <c r="E12" s="222"/>
      <c r="F12" s="222"/>
      <c r="G12" s="12"/>
    </row>
    <row r="13" spans="2:7" ht="15.75">
      <c r="B13" s="20"/>
      <c r="C13" s="22" t="s">
        <v>121</v>
      </c>
      <c r="D13" s="222"/>
      <c r="E13" s="222"/>
      <c r="F13" s="222"/>
      <c r="G13" s="12"/>
    </row>
    <row r="14" spans="2:7" ht="15.75">
      <c r="B14" s="20"/>
      <c r="C14" s="22" t="s">
        <v>122</v>
      </c>
      <c r="D14" s="222"/>
      <c r="E14" s="222"/>
      <c r="F14" s="222"/>
      <c r="G14" s="12"/>
    </row>
    <row r="15" spans="2:7" ht="15.75">
      <c r="B15" s="20"/>
      <c r="C15" s="22" t="s">
        <v>123</v>
      </c>
      <c r="D15" s="222"/>
      <c r="E15" s="222"/>
      <c r="F15" s="222"/>
      <c r="G15" s="12"/>
    </row>
    <row r="16" spans="3:7" ht="15">
      <c r="C16" s="32"/>
      <c r="D16" s="28"/>
      <c r="E16" s="28"/>
      <c r="F16" s="28"/>
      <c r="G16" s="12"/>
    </row>
    <row r="17" ht="12.75"/>
    <row r="18" ht="12.75"/>
  </sheetData>
  <sheetProtection sheet="1" objects="1" scenarios="1" selectLockedCells="1"/>
  <mergeCells count="5">
    <mergeCell ref="C1:F1"/>
    <mergeCell ref="B2:F2"/>
    <mergeCell ref="D3:F3"/>
    <mergeCell ref="D4:F4"/>
    <mergeCell ref="B5:F5"/>
  </mergeCells>
  <dataValidations count="2">
    <dataValidation type="list" showInputMessage="1" showErrorMessage="1" sqref="D3:F3">
      <formula1>Parms</formula1>
    </dataValidation>
    <dataValidation type="decimal" allowBlank="1" showInputMessage="1" showErrorMessage="1" errorTitle="Numeric Field" error="Please enter a valid number in this field." sqref="D8:F8 D9:F9">
      <formula1>0</formula1>
      <formula2>100000000</formula2>
    </dataValidation>
  </dataValidations>
  <printOptions headings="1"/>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codeName="Sheet1"/>
  <dimension ref="B1:AA125"/>
  <sheetViews>
    <sheetView zoomScalePageLayoutView="0" workbookViewId="0" topLeftCell="B1">
      <pane ySplit="4" topLeftCell="A6" activePane="bottomLeft" state="frozen"/>
      <selection pane="topLeft" activeCell="A1" sqref="A1"/>
      <selection pane="bottomLeft" activeCell="E9" sqref="E9"/>
    </sheetView>
  </sheetViews>
  <sheetFormatPr defaultColWidth="9.140625" defaultRowHeight="12.75"/>
  <cols>
    <col min="1" max="1" width="2.00390625" style="0" customWidth="1"/>
    <col min="3" max="3" width="33.57421875" style="0" customWidth="1"/>
    <col min="4" max="4" width="24.140625" style="0" customWidth="1"/>
    <col min="5" max="5" width="25.8515625" style="0" customWidth="1"/>
    <col min="10" max="10" width="10.421875" style="0" customWidth="1"/>
  </cols>
  <sheetData>
    <row r="1" spans="2:7" ht="27" customHeight="1">
      <c r="B1" s="265" t="s">
        <v>301</v>
      </c>
      <c r="C1" s="266"/>
      <c r="D1" s="266"/>
      <c r="E1" s="266"/>
      <c r="F1" s="266"/>
      <c r="G1" s="267"/>
    </row>
    <row r="3" spans="2:9" ht="34.5" customHeight="1">
      <c r="B3" s="268" t="s">
        <v>234</v>
      </c>
      <c r="C3" s="268"/>
      <c r="D3" s="268"/>
      <c r="E3" s="268"/>
      <c r="F3" s="268"/>
      <c r="G3" s="268"/>
      <c r="H3" s="258"/>
      <c r="I3" s="258"/>
    </row>
    <row r="5" spans="2:6" ht="12.75" hidden="1">
      <c r="B5" t="s">
        <v>235</v>
      </c>
      <c r="C5" t="s">
        <v>235</v>
      </c>
      <c r="D5" t="s">
        <v>235</v>
      </c>
      <c r="E5" t="s">
        <v>235</v>
      </c>
      <c r="F5" t="s">
        <v>235</v>
      </c>
    </row>
    <row r="6" spans="2:27" ht="12.75">
      <c r="B6" s="172"/>
      <c r="C6" s="172"/>
      <c r="D6" s="172"/>
      <c r="E6" s="172"/>
      <c r="F6" s="172"/>
      <c r="G6" s="172"/>
      <c r="H6" s="172"/>
      <c r="I6" s="172"/>
      <c r="K6" s="172"/>
      <c r="L6" s="172"/>
      <c r="M6" s="172"/>
      <c r="N6" s="172"/>
      <c r="O6" s="172"/>
      <c r="P6" s="172"/>
      <c r="Q6" s="172"/>
      <c r="R6" s="172"/>
      <c r="S6" s="172"/>
      <c r="T6" s="172"/>
      <c r="U6" s="172"/>
      <c r="V6" s="172"/>
      <c r="W6" s="172"/>
      <c r="X6" s="172"/>
      <c r="Y6" s="172"/>
      <c r="Z6" s="172"/>
      <c r="AA6" s="172"/>
    </row>
    <row r="7" spans="2:27" ht="12.75">
      <c r="B7" s="172"/>
      <c r="C7" s="172"/>
      <c r="D7" s="172"/>
      <c r="E7" s="172"/>
      <c r="F7" s="172"/>
      <c r="G7" s="172"/>
      <c r="H7" s="172"/>
      <c r="I7" s="172"/>
      <c r="J7" s="10"/>
      <c r="K7" s="172"/>
      <c r="L7" s="172"/>
      <c r="M7" s="172"/>
      <c r="N7" s="172"/>
      <c r="O7" s="172"/>
      <c r="P7" s="172"/>
      <c r="Q7" s="172"/>
      <c r="R7" s="172"/>
      <c r="S7" s="172"/>
      <c r="T7" s="172"/>
      <c r="U7" s="172"/>
      <c r="V7" s="172"/>
      <c r="W7" s="172"/>
      <c r="X7" s="172"/>
      <c r="Y7" s="172"/>
      <c r="Z7" s="172"/>
      <c r="AA7" s="172"/>
    </row>
    <row r="8" spans="2:27" ht="12.75">
      <c r="B8" s="172"/>
      <c r="C8" s="172"/>
      <c r="D8" s="172"/>
      <c r="E8" s="172"/>
      <c r="F8" s="172"/>
      <c r="G8" s="172"/>
      <c r="H8" s="172"/>
      <c r="I8" s="172"/>
      <c r="J8" s="10"/>
      <c r="K8" s="172"/>
      <c r="L8" s="172"/>
      <c r="M8" s="172"/>
      <c r="N8" s="172"/>
      <c r="O8" s="172"/>
      <c r="P8" s="172"/>
      <c r="Q8" s="172"/>
      <c r="R8" s="172"/>
      <c r="S8" s="172"/>
      <c r="T8" s="172"/>
      <c r="U8" s="172"/>
      <c r="V8" s="172"/>
      <c r="W8" s="172"/>
      <c r="X8" s="172"/>
      <c r="Y8" s="172"/>
      <c r="Z8" s="172"/>
      <c r="AA8" s="172"/>
    </row>
    <row r="9" spans="2:27" ht="12.75">
      <c r="B9" s="172"/>
      <c r="C9" s="172"/>
      <c r="D9" s="172"/>
      <c r="E9" s="172"/>
      <c r="F9" s="172"/>
      <c r="G9" s="172"/>
      <c r="H9" s="172"/>
      <c r="I9" s="172"/>
      <c r="J9" s="10"/>
      <c r="K9" s="172"/>
      <c r="L9" s="172"/>
      <c r="M9" s="172"/>
      <c r="N9" s="172"/>
      <c r="O9" s="172"/>
      <c r="P9" s="172"/>
      <c r="Q9" s="172"/>
      <c r="R9" s="172"/>
      <c r="S9" s="172"/>
      <c r="T9" s="172"/>
      <c r="U9" s="172"/>
      <c r="V9" s="172"/>
      <c r="W9" s="172"/>
      <c r="X9" s="172"/>
      <c r="Y9" s="172"/>
      <c r="Z9" s="172"/>
      <c r="AA9" s="172"/>
    </row>
    <row r="10" spans="2:27" ht="12.75">
      <c r="B10" s="172"/>
      <c r="C10" s="172"/>
      <c r="D10" s="172"/>
      <c r="E10" s="172"/>
      <c r="F10" s="172"/>
      <c r="G10" s="172"/>
      <c r="H10" s="172"/>
      <c r="I10" s="172"/>
      <c r="J10" s="10"/>
      <c r="K10" s="172"/>
      <c r="L10" s="172"/>
      <c r="M10" s="172"/>
      <c r="N10" s="172"/>
      <c r="O10" s="172"/>
      <c r="P10" s="172"/>
      <c r="Q10" s="172"/>
      <c r="R10" s="172"/>
      <c r="S10" s="172"/>
      <c r="T10" s="172"/>
      <c r="U10" s="172"/>
      <c r="V10" s="172"/>
      <c r="W10" s="172"/>
      <c r="X10" s="172"/>
      <c r="Y10" s="172"/>
      <c r="Z10" s="172"/>
      <c r="AA10" s="172"/>
    </row>
    <row r="11" spans="2:27" ht="12.75">
      <c r="B11" s="172"/>
      <c r="C11" s="172"/>
      <c r="D11" s="172"/>
      <c r="E11" s="172"/>
      <c r="F11" s="172"/>
      <c r="G11" s="172"/>
      <c r="H11" s="172"/>
      <c r="I11" s="172"/>
      <c r="K11" s="172"/>
      <c r="L11" s="172"/>
      <c r="M11" s="172"/>
      <c r="N11" s="172"/>
      <c r="O11" s="172"/>
      <c r="P11" s="172"/>
      <c r="Q11" s="172"/>
      <c r="R11" s="172"/>
      <c r="S11" s="172"/>
      <c r="T11" s="172"/>
      <c r="U11" s="172"/>
      <c r="V11" s="172"/>
      <c r="W11" s="172"/>
      <c r="X11" s="172"/>
      <c r="Y11" s="172"/>
      <c r="Z11" s="172"/>
      <c r="AA11" s="172"/>
    </row>
    <row r="12" spans="2:27" ht="12.75">
      <c r="B12" s="172"/>
      <c r="C12" s="172"/>
      <c r="D12" s="172"/>
      <c r="E12" s="172"/>
      <c r="F12" s="172"/>
      <c r="G12" s="172"/>
      <c r="H12" s="172"/>
      <c r="I12" s="172"/>
      <c r="K12" s="172"/>
      <c r="L12" s="172"/>
      <c r="M12" s="172"/>
      <c r="N12" s="172"/>
      <c r="O12" s="172"/>
      <c r="P12" s="172"/>
      <c r="Q12" s="172"/>
      <c r="R12" s="172"/>
      <c r="S12" s="172"/>
      <c r="T12" s="172"/>
      <c r="U12" s="172"/>
      <c r="V12" s="172"/>
      <c r="W12" s="172"/>
      <c r="X12" s="172"/>
      <c r="Y12" s="172"/>
      <c r="Z12" s="172"/>
      <c r="AA12" s="172"/>
    </row>
    <row r="13" spans="2:27" ht="12.75">
      <c r="B13" s="172"/>
      <c r="C13" s="172"/>
      <c r="D13" s="172"/>
      <c r="E13" s="172"/>
      <c r="F13" s="172"/>
      <c r="G13" s="172"/>
      <c r="H13" s="172"/>
      <c r="I13" s="172"/>
      <c r="J13" s="10"/>
      <c r="K13" s="172"/>
      <c r="L13" s="172"/>
      <c r="M13" s="172"/>
      <c r="N13" s="172"/>
      <c r="O13" s="172"/>
      <c r="P13" s="172"/>
      <c r="Q13" s="172"/>
      <c r="R13" s="172"/>
      <c r="S13" s="172"/>
      <c r="T13" s="172"/>
      <c r="U13" s="172"/>
      <c r="V13" s="172"/>
      <c r="W13" s="172"/>
      <c r="X13" s="172"/>
      <c r="Y13" s="172"/>
      <c r="Z13" s="172"/>
      <c r="AA13" s="172"/>
    </row>
    <row r="14" spans="2:27" ht="12.75">
      <c r="B14" s="172"/>
      <c r="C14" s="172"/>
      <c r="D14" s="172"/>
      <c r="E14" s="172"/>
      <c r="F14" s="172"/>
      <c r="G14" s="172"/>
      <c r="H14" s="172"/>
      <c r="I14" s="172"/>
      <c r="J14" s="10"/>
      <c r="K14" s="172"/>
      <c r="L14" s="172"/>
      <c r="M14" s="172"/>
      <c r="N14" s="172"/>
      <c r="O14" s="172"/>
      <c r="P14" s="172"/>
      <c r="Q14" s="172"/>
      <c r="R14" s="172"/>
      <c r="S14" s="172"/>
      <c r="T14" s="172"/>
      <c r="U14" s="172"/>
      <c r="V14" s="172"/>
      <c r="W14" s="172"/>
      <c r="X14" s="172"/>
      <c r="Y14" s="172"/>
      <c r="Z14" s="172"/>
      <c r="AA14" s="172"/>
    </row>
    <row r="15" spans="2:27" ht="12.75">
      <c r="B15" s="172"/>
      <c r="C15" s="172"/>
      <c r="D15" s="172"/>
      <c r="E15" s="172"/>
      <c r="F15" s="172"/>
      <c r="G15" s="172"/>
      <c r="H15" s="172"/>
      <c r="I15" s="172"/>
      <c r="J15" s="10"/>
      <c r="K15" s="172"/>
      <c r="L15" s="172"/>
      <c r="M15" s="172"/>
      <c r="N15" s="172"/>
      <c r="O15" s="172"/>
      <c r="P15" s="172"/>
      <c r="Q15" s="172"/>
      <c r="R15" s="172"/>
      <c r="S15" s="172"/>
      <c r="T15" s="172"/>
      <c r="U15" s="172"/>
      <c r="V15" s="172"/>
      <c r="W15" s="172"/>
      <c r="X15" s="172"/>
      <c r="Y15" s="172"/>
      <c r="Z15" s="172"/>
      <c r="AA15" s="172"/>
    </row>
    <row r="16" spans="2:27" ht="12.75">
      <c r="B16" s="172"/>
      <c r="C16" s="172"/>
      <c r="D16" s="172"/>
      <c r="E16" s="172"/>
      <c r="F16" s="172"/>
      <c r="G16" s="172"/>
      <c r="H16" s="172"/>
      <c r="I16" s="172"/>
      <c r="K16" s="172"/>
      <c r="L16" s="172"/>
      <c r="M16" s="172"/>
      <c r="N16" s="172"/>
      <c r="O16" s="172"/>
      <c r="P16" s="172"/>
      <c r="Q16" s="172"/>
      <c r="R16" s="172"/>
      <c r="S16" s="172"/>
      <c r="T16" s="172"/>
      <c r="U16" s="172"/>
      <c r="V16" s="172"/>
      <c r="W16" s="172"/>
      <c r="X16" s="172"/>
      <c r="Y16" s="172"/>
      <c r="Z16" s="172"/>
      <c r="AA16" s="172"/>
    </row>
    <row r="17" spans="2:27" ht="12.75">
      <c r="B17" s="172"/>
      <c r="C17" s="172"/>
      <c r="D17" s="172"/>
      <c r="E17" s="172"/>
      <c r="F17" s="172"/>
      <c r="G17" s="172"/>
      <c r="H17" s="172"/>
      <c r="I17" s="172"/>
      <c r="J17" s="10"/>
      <c r="K17" s="172"/>
      <c r="L17" s="172"/>
      <c r="M17" s="172"/>
      <c r="N17" s="172"/>
      <c r="O17" s="172"/>
      <c r="P17" s="172"/>
      <c r="Q17" s="172"/>
      <c r="R17" s="172"/>
      <c r="S17" s="172"/>
      <c r="T17" s="172"/>
      <c r="U17" s="172"/>
      <c r="V17" s="172"/>
      <c r="W17" s="172"/>
      <c r="X17" s="172"/>
      <c r="Y17" s="172"/>
      <c r="Z17" s="172"/>
      <c r="AA17" s="172"/>
    </row>
    <row r="18" spans="2:27" ht="12.75">
      <c r="B18" s="172"/>
      <c r="C18" s="172"/>
      <c r="D18" s="172"/>
      <c r="E18" s="172"/>
      <c r="F18" s="172"/>
      <c r="G18" s="172"/>
      <c r="H18" s="172"/>
      <c r="I18" s="172"/>
      <c r="J18" s="10"/>
      <c r="K18" s="172"/>
      <c r="L18" s="172"/>
      <c r="M18" s="172"/>
      <c r="N18" s="172"/>
      <c r="O18" s="172"/>
      <c r="P18" s="172"/>
      <c r="Q18" s="172"/>
      <c r="R18" s="172"/>
      <c r="S18" s="172"/>
      <c r="T18" s="172"/>
      <c r="U18" s="172"/>
      <c r="V18" s="172"/>
      <c r="W18" s="172"/>
      <c r="X18" s="172"/>
      <c r="Y18" s="172"/>
      <c r="Z18" s="172"/>
      <c r="AA18" s="172"/>
    </row>
    <row r="98" spans="2:17" ht="12.75">
      <c r="B98" s="172"/>
      <c r="C98" s="172"/>
      <c r="D98" s="172"/>
      <c r="E98" s="172"/>
      <c r="F98" s="172"/>
      <c r="G98" s="172"/>
      <c r="H98" s="172"/>
      <c r="I98" s="172"/>
      <c r="K98" s="172"/>
      <c r="L98" s="172"/>
      <c r="M98" s="172"/>
      <c r="N98" s="172"/>
      <c r="O98" s="172"/>
      <c r="P98" s="172"/>
      <c r="Q98" s="172"/>
    </row>
    <row r="99" spans="7:10" ht="12.75">
      <c r="G99" s="180"/>
      <c r="J99" s="10"/>
    </row>
    <row r="100" spans="2:27" ht="12.75">
      <c r="B100" s="172"/>
      <c r="C100" s="172"/>
      <c r="D100" s="172"/>
      <c r="E100" s="172"/>
      <c r="F100" s="172"/>
      <c r="G100" s="172"/>
      <c r="H100" s="172"/>
      <c r="I100" s="172"/>
      <c r="K100" s="172"/>
      <c r="L100" s="172"/>
      <c r="M100" s="172"/>
      <c r="N100" s="172"/>
      <c r="O100" s="172"/>
      <c r="P100" s="172"/>
      <c r="Q100" s="172"/>
      <c r="R100" s="172"/>
      <c r="S100" s="172"/>
      <c r="T100" s="172"/>
      <c r="U100" s="172"/>
      <c r="V100" s="172"/>
      <c r="W100" s="172"/>
      <c r="X100" s="172"/>
      <c r="Y100" s="172"/>
      <c r="Z100" s="172"/>
      <c r="AA100" s="172"/>
    </row>
    <row r="101" ht="12.75">
      <c r="G101" s="191"/>
    </row>
    <row r="108" spans="2:17" ht="12.75">
      <c r="B108" s="172"/>
      <c r="C108" s="172"/>
      <c r="D108" s="172"/>
      <c r="E108" s="172"/>
      <c r="F108" s="172"/>
      <c r="G108" s="172"/>
      <c r="H108" s="172"/>
      <c r="I108" s="172"/>
      <c r="K108" s="172"/>
      <c r="L108" s="172"/>
      <c r="M108" s="172"/>
      <c r="N108" s="172"/>
      <c r="O108" s="172"/>
      <c r="P108" s="172"/>
      <c r="Q108" s="172"/>
    </row>
    <row r="109" spans="2:17" ht="12.75">
      <c r="B109" s="172"/>
      <c r="C109" s="172"/>
      <c r="D109" s="172"/>
      <c r="E109" s="172"/>
      <c r="F109" s="172"/>
      <c r="G109" s="172"/>
      <c r="H109" s="172"/>
      <c r="I109" s="172"/>
      <c r="J109" s="10"/>
      <c r="K109" s="172"/>
      <c r="L109" s="172"/>
      <c r="M109" s="172"/>
      <c r="N109" s="172"/>
      <c r="O109" s="172"/>
      <c r="P109" s="172"/>
      <c r="Q109" s="172"/>
    </row>
    <row r="110" spans="2:27" ht="12.75">
      <c r="B110" s="172"/>
      <c r="C110" s="172"/>
      <c r="D110" s="172"/>
      <c r="E110" s="172"/>
      <c r="F110" s="172"/>
      <c r="G110" s="172"/>
      <c r="H110" s="172"/>
      <c r="I110" s="172"/>
      <c r="K110" s="172"/>
      <c r="L110" s="172"/>
      <c r="M110" s="172"/>
      <c r="N110" s="172"/>
      <c r="O110" s="172"/>
      <c r="P110" s="172"/>
      <c r="Q110" s="172"/>
      <c r="R110" s="172"/>
      <c r="S110" s="172"/>
      <c r="T110" s="172"/>
      <c r="U110" s="172"/>
      <c r="V110" s="172"/>
      <c r="W110" s="172"/>
      <c r="X110" s="172"/>
      <c r="Y110" s="172"/>
      <c r="Z110" s="172"/>
      <c r="AA110" s="172"/>
    </row>
    <row r="111" spans="2:27" ht="12.75">
      <c r="B111" s="172"/>
      <c r="C111" s="172"/>
      <c r="D111" s="172"/>
      <c r="E111" s="172"/>
      <c r="F111" s="172"/>
      <c r="G111" s="172"/>
      <c r="H111" s="172"/>
      <c r="I111" s="172"/>
      <c r="J111" s="10"/>
      <c r="K111" s="172"/>
      <c r="L111" s="172"/>
      <c r="M111" s="172"/>
      <c r="N111" s="172"/>
      <c r="O111" s="172"/>
      <c r="P111" s="172"/>
      <c r="Q111" s="172"/>
      <c r="R111" s="172"/>
      <c r="S111" s="172"/>
      <c r="T111" s="172"/>
      <c r="U111" s="172"/>
      <c r="V111" s="172"/>
      <c r="W111" s="172"/>
      <c r="X111" s="172"/>
      <c r="Y111" s="172"/>
      <c r="Z111" s="172"/>
      <c r="AA111" s="172"/>
    </row>
    <row r="112" spans="2:27" ht="12.75">
      <c r="B112" s="172"/>
      <c r="C112" s="172"/>
      <c r="D112" s="172"/>
      <c r="E112" s="172"/>
      <c r="F112" s="172"/>
      <c r="G112" s="172"/>
      <c r="H112" s="172"/>
      <c r="I112" s="172"/>
      <c r="K112" s="172"/>
      <c r="L112" s="172"/>
      <c r="M112" s="172"/>
      <c r="N112" s="172"/>
      <c r="O112" s="172"/>
      <c r="P112" s="172"/>
      <c r="Q112" s="172"/>
      <c r="R112" s="172"/>
      <c r="S112" s="172"/>
      <c r="T112" s="172"/>
      <c r="U112" s="172"/>
      <c r="V112" s="172"/>
      <c r="W112" s="172"/>
      <c r="X112" s="172"/>
      <c r="Y112" s="172"/>
      <c r="Z112" s="172"/>
      <c r="AA112" s="172"/>
    </row>
    <row r="113" spans="2:27" ht="12.75">
      <c r="B113" s="172"/>
      <c r="C113" s="172"/>
      <c r="D113" s="172"/>
      <c r="E113" s="172"/>
      <c r="F113" s="172"/>
      <c r="G113" s="172"/>
      <c r="H113" s="172"/>
      <c r="I113" s="172"/>
      <c r="J113" s="10"/>
      <c r="K113" s="172"/>
      <c r="L113" s="172"/>
      <c r="M113" s="172"/>
      <c r="N113" s="172"/>
      <c r="O113" s="172"/>
      <c r="P113" s="172"/>
      <c r="Q113" s="172"/>
      <c r="R113" s="172"/>
      <c r="S113" s="172"/>
      <c r="T113" s="172"/>
      <c r="U113" s="172"/>
      <c r="V113" s="172"/>
      <c r="W113" s="172"/>
      <c r="X113" s="172"/>
      <c r="Y113" s="172"/>
      <c r="Z113" s="172"/>
      <c r="AA113" s="172"/>
    </row>
    <row r="114" spans="2:27" ht="12.75">
      <c r="B114" s="172"/>
      <c r="C114" s="172"/>
      <c r="D114" s="172"/>
      <c r="E114" s="172"/>
      <c r="F114" s="172"/>
      <c r="G114" s="172"/>
      <c r="H114" s="172"/>
      <c r="I114" s="172"/>
      <c r="J114" s="10"/>
      <c r="K114" s="172"/>
      <c r="L114" s="172"/>
      <c r="M114" s="172"/>
      <c r="N114" s="172"/>
      <c r="O114" s="172"/>
      <c r="P114" s="172"/>
      <c r="Q114" s="172"/>
      <c r="R114" s="172"/>
      <c r="S114" s="172"/>
      <c r="T114" s="172"/>
      <c r="U114" s="172"/>
      <c r="V114" s="172"/>
      <c r="W114" s="172"/>
      <c r="X114" s="172"/>
      <c r="Y114" s="172"/>
      <c r="Z114" s="172"/>
      <c r="AA114" s="172"/>
    </row>
    <row r="115" spans="2:27" ht="12.75">
      <c r="B115" s="172"/>
      <c r="C115" s="172"/>
      <c r="D115" s="172"/>
      <c r="E115" s="172"/>
      <c r="F115" s="172"/>
      <c r="G115" s="172"/>
      <c r="H115" s="172"/>
      <c r="I115" s="172"/>
      <c r="J115" s="10"/>
      <c r="K115" s="172"/>
      <c r="L115" s="172"/>
      <c r="M115" s="172"/>
      <c r="N115" s="172"/>
      <c r="O115" s="172"/>
      <c r="P115" s="172"/>
      <c r="Q115" s="172"/>
      <c r="R115" s="172"/>
      <c r="S115" s="172"/>
      <c r="T115" s="172"/>
      <c r="U115" s="172"/>
      <c r="V115" s="172"/>
      <c r="W115" s="172"/>
      <c r="X115" s="172"/>
      <c r="Y115" s="172"/>
      <c r="Z115" s="172"/>
      <c r="AA115" s="172"/>
    </row>
    <row r="116" spans="2:27" ht="12.75">
      <c r="B116" s="172"/>
      <c r="C116" s="172"/>
      <c r="D116" s="172"/>
      <c r="E116" s="172"/>
      <c r="F116" s="172"/>
      <c r="G116" s="172"/>
      <c r="H116" s="172"/>
      <c r="I116" s="172"/>
      <c r="K116" s="172"/>
      <c r="L116" s="172"/>
      <c r="M116" s="172"/>
      <c r="N116" s="172"/>
      <c r="O116" s="172"/>
      <c r="P116" s="172"/>
      <c r="Q116" s="172"/>
      <c r="R116" s="172"/>
      <c r="S116" s="172"/>
      <c r="T116" s="172"/>
      <c r="U116" s="172"/>
      <c r="V116" s="172"/>
      <c r="W116" s="172"/>
      <c r="X116" s="172"/>
      <c r="Y116" s="172"/>
      <c r="Z116" s="172"/>
      <c r="AA116" s="172"/>
    </row>
    <row r="117" spans="2:27" ht="12.75">
      <c r="B117" s="172"/>
      <c r="C117" s="172"/>
      <c r="D117" s="172"/>
      <c r="E117" s="172"/>
      <c r="F117" s="172"/>
      <c r="G117" s="172"/>
      <c r="H117" s="172"/>
      <c r="I117" s="172"/>
      <c r="K117" s="172"/>
      <c r="L117" s="172"/>
      <c r="M117" s="172"/>
      <c r="N117" s="172"/>
      <c r="O117" s="172"/>
      <c r="P117" s="172"/>
      <c r="Q117" s="172"/>
      <c r="R117" s="172"/>
      <c r="S117" s="172"/>
      <c r="T117" s="172"/>
      <c r="U117" s="172"/>
      <c r="V117" s="172"/>
      <c r="W117" s="172"/>
      <c r="X117" s="172"/>
      <c r="Y117" s="172"/>
      <c r="Z117" s="172"/>
      <c r="AA117" s="172"/>
    </row>
    <row r="118" spans="2:27" ht="12.75">
      <c r="B118" s="172"/>
      <c r="C118" s="172"/>
      <c r="D118" s="172"/>
      <c r="E118" s="172"/>
      <c r="F118" s="172"/>
      <c r="G118" s="172"/>
      <c r="H118" s="172"/>
      <c r="I118" s="172"/>
      <c r="J118" s="10"/>
      <c r="K118" s="172"/>
      <c r="L118" s="172"/>
      <c r="M118" s="172"/>
      <c r="N118" s="172"/>
      <c r="O118" s="172"/>
      <c r="P118" s="172"/>
      <c r="Q118" s="172"/>
      <c r="R118" s="172"/>
      <c r="S118" s="172"/>
      <c r="T118" s="172"/>
      <c r="U118" s="172"/>
      <c r="V118" s="172"/>
      <c r="W118" s="172"/>
      <c r="X118" s="172"/>
      <c r="Y118" s="172"/>
      <c r="Z118" s="172"/>
      <c r="AA118" s="172"/>
    </row>
    <row r="119" spans="2:27" ht="12.75">
      <c r="B119" s="172"/>
      <c r="C119" s="172"/>
      <c r="D119" s="172"/>
      <c r="E119" s="172"/>
      <c r="F119" s="172"/>
      <c r="G119" s="172"/>
      <c r="H119" s="172"/>
      <c r="I119" s="172"/>
      <c r="J119" s="10"/>
      <c r="K119" s="172"/>
      <c r="L119" s="172"/>
      <c r="M119" s="172"/>
      <c r="N119" s="172"/>
      <c r="O119" s="172"/>
      <c r="P119" s="172"/>
      <c r="Q119" s="172"/>
      <c r="R119" s="172"/>
      <c r="S119" s="172"/>
      <c r="T119" s="172"/>
      <c r="U119" s="172"/>
      <c r="V119" s="172"/>
      <c r="W119" s="172"/>
      <c r="X119" s="172"/>
      <c r="Y119" s="172"/>
      <c r="Z119" s="172"/>
      <c r="AA119" s="172"/>
    </row>
    <row r="120" spans="2:27" ht="12.75">
      <c r="B120" s="172"/>
      <c r="C120" s="172"/>
      <c r="D120" s="172"/>
      <c r="E120" s="172"/>
      <c r="F120" s="172"/>
      <c r="G120" s="172"/>
      <c r="H120" s="172"/>
      <c r="I120" s="172"/>
      <c r="J120" s="10"/>
      <c r="K120" s="172"/>
      <c r="L120" s="172"/>
      <c r="M120" s="172"/>
      <c r="N120" s="172"/>
      <c r="O120" s="172"/>
      <c r="P120" s="172"/>
      <c r="Q120" s="172"/>
      <c r="R120" s="172"/>
      <c r="S120" s="172"/>
      <c r="T120" s="172"/>
      <c r="U120" s="172"/>
      <c r="V120" s="172"/>
      <c r="W120" s="172"/>
      <c r="X120" s="172"/>
      <c r="Y120" s="172"/>
      <c r="Z120" s="172"/>
      <c r="AA120" s="172"/>
    </row>
    <row r="121" spans="2:27" ht="12.75">
      <c r="B121" s="172"/>
      <c r="C121" s="172"/>
      <c r="D121" s="172"/>
      <c r="E121" s="172"/>
      <c r="F121" s="172"/>
      <c r="G121" s="172"/>
      <c r="H121" s="172"/>
      <c r="I121" s="172"/>
      <c r="K121" s="172"/>
      <c r="L121" s="172"/>
      <c r="M121" s="172"/>
      <c r="N121" s="172"/>
      <c r="O121" s="172"/>
      <c r="P121" s="172"/>
      <c r="Q121" s="172"/>
      <c r="R121" s="172"/>
      <c r="S121" s="172"/>
      <c r="T121" s="172"/>
      <c r="U121" s="172"/>
      <c r="V121" s="172"/>
      <c r="W121" s="172"/>
      <c r="X121" s="172"/>
      <c r="Y121" s="172"/>
      <c r="Z121" s="172"/>
      <c r="AA121" s="172"/>
    </row>
    <row r="122" spans="2:27" ht="12.75">
      <c r="B122" s="172"/>
      <c r="C122" s="172"/>
      <c r="D122" s="172"/>
      <c r="E122" s="172"/>
      <c r="F122" s="172"/>
      <c r="G122" s="172"/>
      <c r="H122" s="172"/>
      <c r="I122" s="172"/>
      <c r="J122" s="10"/>
      <c r="K122" s="172"/>
      <c r="L122" s="172"/>
      <c r="M122" s="172"/>
      <c r="N122" s="172"/>
      <c r="O122" s="172"/>
      <c r="P122" s="172"/>
      <c r="Q122" s="172"/>
      <c r="R122" s="172"/>
      <c r="S122" s="172"/>
      <c r="T122" s="172"/>
      <c r="U122" s="172"/>
      <c r="V122" s="172"/>
      <c r="W122" s="172"/>
      <c r="X122" s="172"/>
      <c r="Y122" s="172"/>
      <c r="Z122" s="172"/>
      <c r="AA122" s="172"/>
    </row>
    <row r="123" spans="2:27" ht="12.75">
      <c r="B123" s="172"/>
      <c r="C123" s="172"/>
      <c r="D123" s="172"/>
      <c r="E123" s="172"/>
      <c r="F123" s="172"/>
      <c r="G123" s="172"/>
      <c r="H123" s="172"/>
      <c r="I123" s="172"/>
      <c r="J123" s="10"/>
      <c r="K123" s="172"/>
      <c r="L123" s="172"/>
      <c r="M123" s="172"/>
      <c r="N123" s="172"/>
      <c r="O123" s="172"/>
      <c r="P123" s="172"/>
      <c r="Q123" s="172"/>
      <c r="R123" s="172"/>
      <c r="S123" s="172"/>
      <c r="T123" s="172"/>
      <c r="U123" s="172"/>
      <c r="V123" s="172"/>
      <c r="W123" s="172"/>
      <c r="X123" s="172"/>
      <c r="Y123" s="172"/>
      <c r="Z123" s="172"/>
      <c r="AA123" s="172"/>
    </row>
    <row r="124" spans="2:17" ht="12.75">
      <c r="B124" s="172"/>
      <c r="C124" s="172"/>
      <c r="D124" s="172"/>
      <c r="E124" s="172"/>
      <c r="F124" s="172"/>
      <c r="G124" s="172"/>
      <c r="H124" s="172"/>
      <c r="I124" s="172"/>
      <c r="J124" s="10"/>
      <c r="K124" s="172"/>
      <c r="L124" s="172"/>
      <c r="M124" s="172"/>
      <c r="N124" s="172"/>
      <c r="O124" s="172"/>
      <c r="P124" s="172"/>
      <c r="Q124" s="172"/>
    </row>
    <row r="125" spans="2:17" ht="12.75">
      <c r="B125" s="172"/>
      <c r="C125" s="172"/>
      <c r="D125" s="172"/>
      <c r="E125" s="172"/>
      <c r="F125" s="172"/>
      <c r="G125" s="172"/>
      <c r="H125" s="172"/>
      <c r="I125" s="172"/>
      <c r="J125" s="10"/>
      <c r="K125" s="172"/>
      <c r="L125" s="172"/>
      <c r="M125" s="172"/>
      <c r="N125" s="172"/>
      <c r="O125" s="172"/>
      <c r="P125" s="172"/>
      <c r="Q125" s="172"/>
    </row>
  </sheetData>
  <sheetProtection/>
  <mergeCells count="3">
    <mergeCell ref="B1:G1"/>
    <mergeCell ref="B3:G3"/>
    <mergeCell ref="H3:I3"/>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2:X15"/>
  <sheetViews>
    <sheetView zoomScale="75" zoomScaleNormal="75" zoomScalePageLayoutView="0" workbookViewId="0" topLeftCell="A1">
      <pane xSplit="2" ySplit="3" topLeftCell="C4" activePane="bottomRight" state="frozen"/>
      <selection pane="topLeft" activeCell="B1" sqref="B1"/>
      <selection pane="topRight" activeCell="C1" sqref="C1"/>
      <selection pane="bottomLeft" activeCell="B4" sqref="B4"/>
      <selection pane="bottomRight" activeCell="D19" sqref="D19"/>
    </sheetView>
  </sheetViews>
  <sheetFormatPr defaultColWidth="0" defaultRowHeight="12.75"/>
  <cols>
    <col min="1" max="1" width="5.00390625" style="99" customWidth="1"/>
    <col min="2" max="2" width="18.57421875" style="99" customWidth="1"/>
    <col min="3" max="3" width="14.7109375" style="99" customWidth="1"/>
    <col min="4" max="4" width="11.7109375" style="99" customWidth="1"/>
    <col min="5" max="5" width="12.421875" style="99" customWidth="1"/>
    <col min="6" max="6" width="12.28125" style="99" customWidth="1"/>
    <col min="7" max="7" width="12.7109375" style="99" customWidth="1"/>
    <col min="8" max="8" width="12.00390625" style="99" customWidth="1"/>
    <col min="9" max="9" width="3.421875" style="99" hidden="1" customWidth="1"/>
    <col min="10" max="11" width="14.57421875" style="99" customWidth="1"/>
    <col min="12" max="12" width="13.421875" style="99" customWidth="1"/>
    <col min="13" max="13" width="22.57421875" style="99" customWidth="1"/>
    <col min="14" max="14" width="12.7109375" style="99" customWidth="1"/>
    <col min="15" max="16" width="9.28125" style="99" bestFit="1" customWidth="1"/>
    <col min="17" max="18" width="9.140625" style="99" customWidth="1"/>
    <col min="19" max="19" width="13.57421875" style="99" customWidth="1"/>
    <col min="20" max="20" width="10.28125" style="99" customWidth="1"/>
    <col min="21" max="21" width="7.421875" style="99" customWidth="1"/>
    <col min="22" max="23" width="9.140625" style="99" customWidth="1"/>
    <col min="24" max="24" width="8.421875" style="99" customWidth="1"/>
    <col min="25" max="16384" width="0" style="99" hidden="1" customWidth="1"/>
  </cols>
  <sheetData>
    <row r="1" ht="12.75"/>
    <row r="2" spans="1:18" s="61" customFormat="1" ht="21.75" customHeight="1">
      <c r="A2" s="149"/>
      <c r="B2" s="270" t="str">
        <f>CONCATENATE("Detail Edit - ",MainInputForm!C5)</f>
        <v>Detail Edit - MICCO</v>
      </c>
      <c r="C2" s="270"/>
      <c r="D2" s="270"/>
      <c r="E2" s="270"/>
      <c r="F2" s="270"/>
      <c r="G2" s="7"/>
      <c r="H2" s="142"/>
      <c r="I2" s="142"/>
      <c r="J2" s="142"/>
      <c r="K2" s="271" t="s">
        <v>300</v>
      </c>
      <c r="L2" s="272"/>
      <c r="M2" s="272"/>
      <c r="N2" s="272"/>
      <c r="O2" s="272"/>
      <c r="P2" s="272"/>
      <c r="Q2" s="272"/>
      <c r="R2" s="272"/>
    </row>
    <row r="3" ht="12.75"/>
    <row r="5" spans="1:24" s="144" customFormat="1" ht="39" customHeight="1">
      <c r="A5" s="140" t="s">
        <v>165</v>
      </c>
      <c r="B5" s="146" t="s">
        <v>113</v>
      </c>
      <c r="C5" s="146" t="s">
        <v>125</v>
      </c>
      <c r="D5" s="146" t="s">
        <v>114</v>
      </c>
      <c r="E5" s="146" t="s">
        <v>115</v>
      </c>
      <c r="F5" s="146" t="s">
        <v>41</v>
      </c>
      <c r="G5" s="146" t="s">
        <v>34</v>
      </c>
      <c r="H5" s="146" t="s">
        <v>297</v>
      </c>
      <c r="I5" s="146" t="s">
        <v>154</v>
      </c>
      <c r="J5" s="146" t="s">
        <v>298</v>
      </c>
      <c r="K5" s="181" t="s">
        <v>281</v>
      </c>
      <c r="L5" s="273" t="s">
        <v>133</v>
      </c>
      <c r="M5" s="274"/>
      <c r="N5" s="274"/>
      <c r="O5" s="274"/>
      <c r="P5" s="274"/>
      <c r="Q5" s="274"/>
      <c r="R5" s="274"/>
      <c r="S5" s="274"/>
      <c r="T5" s="275"/>
      <c r="U5" s="141"/>
      <c r="V5" s="69"/>
      <c r="W5" s="69"/>
      <c r="X5" s="69"/>
    </row>
    <row r="6" spans="1:24" ht="12.75">
      <c r="A6" s="99" t="s">
        <v>356</v>
      </c>
      <c r="B6" s="234" t="s">
        <v>44</v>
      </c>
      <c r="C6" s="234" t="s">
        <v>357</v>
      </c>
      <c r="D6" s="234">
        <v>51.558</v>
      </c>
      <c r="E6" s="235">
        <v>42832</v>
      </c>
      <c r="F6" s="234">
        <v>51.558</v>
      </c>
      <c r="G6" s="234"/>
      <c r="H6" s="234"/>
      <c r="I6" s="234"/>
      <c r="J6" s="234"/>
      <c r="K6" s="236"/>
      <c r="L6" s="278" t="s">
        <v>363</v>
      </c>
      <c r="M6" s="278"/>
      <c r="N6" s="278"/>
      <c r="O6" s="278"/>
      <c r="P6" s="278"/>
      <c r="Q6" s="278"/>
      <c r="R6" s="278"/>
      <c r="S6" s="278"/>
      <c r="T6" s="278"/>
      <c r="V6" s="139"/>
      <c r="W6" s="139"/>
      <c r="X6" s="139"/>
    </row>
    <row r="7" spans="2:24" ht="12.75">
      <c r="B7" s="237"/>
      <c r="C7" s="237"/>
      <c r="D7" s="237"/>
      <c r="E7" s="238"/>
      <c r="F7" s="237"/>
      <c r="G7" s="237"/>
      <c r="H7" s="237"/>
      <c r="I7" s="237"/>
      <c r="J7" s="237"/>
      <c r="K7" s="239"/>
      <c r="L7" s="239"/>
      <c r="M7" s="239"/>
      <c r="N7" s="239"/>
      <c r="O7" s="239"/>
      <c r="P7" s="239"/>
      <c r="Q7" s="239"/>
      <c r="R7" s="239"/>
      <c r="S7" s="239"/>
      <c r="T7" s="239"/>
      <c r="V7" s="139"/>
      <c r="W7" s="139"/>
      <c r="X7" s="139"/>
    </row>
    <row r="8" spans="2:24" ht="12.75">
      <c r="B8" s="237"/>
      <c r="C8" s="237"/>
      <c r="D8" s="237"/>
      <c r="E8" s="238"/>
      <c r="F8" s="237"/>
      <c r="G8" s="237"/>
      <c r="H8" s="237"/>
      <c r="I8" s="237"/>
      <c r="J8" s="237"/>
      <c r="K8" s="239"/>
      <c r="L8" s="239"/>
      <c r="M8" s="239"/>
      <c r="N8" s="239"/>
      <c r="O8" s="239"/>
      <c r="P8" s="239"/>
      <c r="Q8" s="239"/>
      <c r="R8" s="239"/>
      <c r="S8" s="239"/>
      <c r="T8" s="239"/>
      <c r="V8" s="139"/>
      <c r="W8" s="139"/>
      <c r="X8" s="139"/>
    </row>
    <row r="9" spans="2:24" ht="47.25">
      <c r="B9" s="240" t="s">
        <v>113</v>
      </c>
      <c r="C9" s="240" t="s">
        <v>331</v>
      </c>
      <c r="D9" s="241" t="s">
        <v>336</v>
      </c>
      <c r="E9" s="240" t="s">
        <v>137</v>
      </c>
      <c r="F9" s="240" t="s">
        <v>140</v>
      </c>
      <c r="G9" s="240" t="s">
        <v>291</v>
      </c>
      <c r="H9" s="240" t="s">
        <v>333</v>
      </c>
      <c r="I9" s="240"/>
      <c r="J9" s="240" t="s">
        <v>334</v>
      </c>
      <c r="K9" s="240" t="s">
        <v>335</v>
      </c>
      <c r="L9" s="240"/>
      <c r="M9" s="240"/>
      <c r="N9" s="240"/>
      <c r="O9" s="240"/>
      <c r="P9" s="240"/>
      <c r="Q9" s="240"/>
      <c r="R9" s="240"/>
      <c r="S9" s="240"/>
      <c r="T9" s="240"/>
      <c r="U9" s="99" t="s">
        <v>299</v>
      </c>
      <c r="V9" s="139"/>
      <c r="W9" s="139"/>
      <c r="X9" s="139"/>
    </row>
    <row r="10" spans="2:24" ht="12.75">
      <c r="B10" s="242" t="s">
        <v>44</v>
      </c>
      <c r="C10" s="243"/>
      <c r="D10" s="243"/>
      <c r="E10" s="243"/>
      <c r="F10" s="243"/>
      <c r="G10" s="242"/>
      <c r="H10" s="242"/>
      <c r="I10" s="242"/>
      <c r="J10" s="242"/>
      <c r="K10" s="242"/>
      <c r="L10" s="242"/>
      <c r="M10" s="242"/>
      <c r="N10" s="242"/>
      <c r="O10" s="244"/>
      <c r="P10" s="244"/>
      <c r="Q10" s="244"/>
      <c r="R10" s="244"/>
      <c r="S10" s="244"/>
      <c r="T10" s="244"/>
      <c r="U10" s="99" t="s">
        <v>356</v>
      </c>
      <c r="V10" s="139"/>
      <c r="W10" s="139"/>
      <c r="X10" s="139"/>
    </row>
    <row r="11" spans="2:24" ht="12.75">
      <c r="B11" s="100"/>
      <c r="C11" s="195"/>
      <c r="D11" s="195"/>
      <c r="E11" s="195"/>
      <c r="F11" s="195"/>
      <c r="G11" s="100"/>
      <c r="H11" s="100"/>
      <c r="I11" s="100"/>
      <c r="J11" s="100"/>
      <c r="K11" s="100"/>
      <c r="L11" s="100"/>
      <c r="M11" s="100"/>
      <c r="N11" s="100"/>
      <c r="O11" s="125"/>
      <c r="P11" s="125"/>
      <c r="Q11" s="125"/>
      <c r="R11" s="125"/>
      <c r="S11" s="125"/>
      <c r="T11" s="125"/>
      <c r="V11" s="139"/>
      <c r="W11" s="139"/>
      <c r="X11" s="139"/>
    </row>
    <row r="12" spans="2:24" ht="12.75">
      <c r="B12" s="100"/>
      <c r="C12" s="100"/>
      <c r="D12" s="100"/>
      <c r="E12" s="138"/>
      <c r="F12" s="100"/>
      <c r="G12" s="100"/>
      <c r="H12" s="100"/>
      <c r="I12" s="100"/>
      <c r="J12" s="100"/>
      <c r="K12" s="125"/>
      <c r="L12" s="125"/>
      <c r="M12" s="125"/>
      <c r="N12" s="125"/>
      <c r="O12" s="125"/>
      <c r="P12" s="125"/>
      <c r="Q12" s="125"/>
      <c r="R12" s="125"/>
      <c r="S12" s="125"/>
      <c r="T12" s="125"/>
      <c r="V12" s="139"/>
      <c r="W12" s="139"/>
      <c r="X12" s="139"/>
    </row>
    <row r="13" spans="2:22" s="61" customFormat="1" ht="31.5" customHeight="1">
      <c r="B13" s="218" t="s">
        <v>113</v>
      </c>
      <c r="C13" s="147" t="s">
        <v>117</v>
      </c>
      <c r="D13" s="147" t="s">
        <v>116</v>
      </c>
      <c r="E13" s="147" t="s">
        <v>134</v>
      </c>
      <c r="F13" s="147" t="s">
        <v>135</v>
      </c>
      <c r="G13" s="147" t="s">
        <v>152</v>
      </c>
      <c r="H13" s="147" t="s">
        <v>119</v>
      </c>
      <c r="I13" s="147" t="s">
        <v>153</v>
      </c>
      <c r="J13" s="147" t="s">
        <v>120</v>
      </c>
      <c r="K13" s="147" t="s">
        <v>121</v>
      </c>
      <c r="L13" s="147" t="s">
        <v>122</v>
      </c>
      <c r="M13" s="147" t="s">
        <v>123</v>
      </c>
      <c r="N13" s="276" t="s">
        <v>285</v>
      </c>
      <c r="O13" s="273"/>
      <c r="P13" s="273"/>
      <c r="Q13" s="273"/>
      <c r="R13" s="273"/>
      <c r="S13" s="273"/>
      <c r="T13" s="277"/>
      <c r="V13" s="145" t="s">
        <v>179</v>
      </c>
    </row>
    <row r="14" spans="2:22" ht="12.75">
      <c r="B14" s="232" t="s">
        <v>44</v>
      </c>
      <c r="C14" s="232" t="s">
        <v>364</v>
      </c>
      <c r="D14" s="232" t="s">
        <v>365</v>
      </c>
      <c r="E14" s="232"/>
      <c r="F14" s="232"/>
      <c r="G14" s="232">
        <v>32</v>
      </c>
      <c r="H14" s="232">
        <v>34</v>
      </c>
      <c r="I14" s="232"/>
      <c r="J14" s="232">
        <v>32</v>
      </c>
      <c r="K14" s="232"/>
      <c r="L14" s="232"/>
      <c r="M14" s="232" t="s">
        <v>366</v>
      </c>
      <c r="N14" s="269"/>
      <c r="O14" s="269"/>
      <c r="P14" s="269"/>
      <c r="Q14" s="269"/>
      <c r="R14" s="269"/>
      <c r="S14" s="269"/>
      <c r="T14" s="269"/>
      <c r="V14" s="99" t="s">
        <v>356</v>
      </c>
    </row>
    <row r="15" spans="2:20" ht="12.75">
      <c r="B15" s="100"/>
      <c r="C15" s="100"/>
      <c r="D15" s="100"/>
      <c r="E15" s="100"/>
      <c r="F15" s="100"/>
      <c r="G15" s="100"/>
      <c r="H15" s="100"/>
      <c r="I15" s="100"/>
      <c r="J15" s="100"/>
      <c r="K15" s="100"/>
      <c r="L15" s="100"/>
      <c r="M15" s="100"/>
      <c r="N15" s="100"/>
      <c r="O15" s="100"/>
      <c r="P15" s="100"/>
      <c r="Q15" s="100"/>
      <c r="R15" s="100"/>
      <c r="S15" s="100"/>
      <c r="T15" s="100"/>
    </row>
  </sheetData>
  <sheetProtection formatCells="0" formatColumns="0" formatRows="0" insertColumns="0" insertRows="0" deleteColumns="0" deleteRows="0" selectLockedCells="1"/>
  <mergeCells count="6">
    <mergeCell ref="N14:T14"/>
    <mergeCell ref="B2:F2"/>
    <mergeCell ref="K2:R2"/>
    <mergeCell ref="L5:T5"/>
    <mergeCell ref="N13:T13"/>
    <mergeCell ref="L6:T6"/>
  </mergeCells>
  <printOptions headings="1"/>
  <pageMargins left="0.75" right="0.75" top="1" bottom="1" header="0.5" footer="0.5"/>
  <pageSetup fitToHeight="1" fitToWidth="1" horizontalDpi="600" verticalDpi="600" orientation="landscape" scale="45" r:id="rId2"/>
  <drawing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BH57"/>
  <sheetViews>
    <sheetView tabSelected="1" zoomScale="75" zoomScaleNormal="75" zoomScalePageLayoutView="0" workbookViewId="0" topLeftCell="C25">
      <selection activeCell="F16" sqref="F16:T16"/>
    </sheetView>
  </sheetViews>
  <sheetFormatPr defaultColWidth="9.140625" defaultRowHeight="12.75"/>
  <cols>
    <col min="1" max="1" width="4.00390625" style="99" hidden="1" customWidth="1"/>
    <col min="2" max="2" width="2.28125" style="99" hidden="1" customWidth="1"/>
    <col min="3" max="3" width="13.8515625" style="99" customWidth="1"/>
    <col min="4" max="4" width="12.57421875" style="99" customWidth="1"/>
    <col min="5" max="5" width="12.140625" style="99" customWidth="1"/>
    <col min="6" max="6" width="10.8515625" style="99" customWidth="1"/>
    <col min="7" max="7" width="9.140625" style="99" customWidth="1"/>
    <col min="8" max="8" width="9.8515625" style="99" customWidth="1"/>
    <col min="9" max="9" width="11.7109375" style="99" customWidth="1"/>
    <col min="10" max="10" width="12.8515625" style="99" customWidth="1"/>
    <col min="11" max="11" width="13.7109375" style="99" customWidth="1"/>
    <col min="12" max="12" width="16.140625" style="99" customWidth="1"/>
    <col min="13" max="13" width="10.28125" style="99" customWidth="1"/>
    <col min="14" max="14" width="14.140625" style="99" customWidth="1"/>
    <col min="15" max="15" width="6.421875" style="99" customWidth="1"/>
    <col min="16" max="16" width="7.28125" style="99" customWidth="1"/>
    <col min="17" max="17" width="7.57421875" style="99" customWidth="1"/>
    <col min="18" max="18" width="5.57421875" style="99" customWidth="1"/>
    <col min="19" max="19" width="15.421875" style="99" customWidth="1"/>
    <col min="20" max="20" width="13.00390625" style="99" customWidth="1"/>
    <col min="21" max="21" width="3.00390625" style="99" hidden="1" customWidth="1"/>
    <col min="22" max="22" width="0" style="99" hidden="1" customWidth="1"/>
    <col min="23" max="16384" width="9.140625" style="99" customWidth="1"/>
  </cols>
  <sheetData>
    <row r="1" spans="3:58" s="61" customFormat="1" ht="33.75" customHeight="1">
      <c r="C1" s="279" t="str">
        <f>CONCATENATE("REGISTRATION WORKSHEET - ",,MainInputForm!C5," ",MainInputForm!C6)</f>
        <v>REGISTRATION WORKSHEET - MICCO Addendum</v>
      </c>
      <c r="D1" s="280"/>
      <c r="E1" s="280"/>
      <c r="F1" s="280"/>
      <c r="G1" s="280"/>
      <c r="H1" s="280"/>
      <c r="I1" s="280"/>
      <c r="J1" s="280"/>
      <c r="K1" s="280"/>
      <c r="L1" s="280"/>
      <c r="M1" s="280"/>
      <c r="N1" s="280"/>
      <c r="O1" s="280"/>
      <c r="P1" s="280"/>
      <c r="Q1" s="280"/>
      <c r="R1" s="280"/>
      <c r="S1" s="280"/>
      <c r="T1" s="53"/>
      <c r="U1" s="104"/>
      <c r="V1" s="56"/>
      <c r="W1" s="56"/>
      <c r="X1" s="56"/>
      <c r="Y1" s="56"/>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row>
    <row r="2" spans="3:58" s="61" customFormat="1" ht="18.75">
      <c r="C2" s="52" t="s">
        <v>87</v>
      </c>
      <c r="D2" s="63"/>
      <c r="E2" s="281" t="str">
        <f>IF(MainInputForm!C5="","",MainInputForm!C5)</f>
        <v>MICCO</v>
      </c>
      <c r="F2" s="285"/>
      <c r="G2" s="42"/>
      <c r="H2" s="65"/>
      <c r="I2" s="50" t="s">
        <v>160</v>
      </c>
      <c r="J2" s="283">
        <f>IF(MainInputForm!C4="","",MainInputForm!C4)</f>
        <v>42832</v>
      </c>
      <c r="K2" s="284"/>
      <c r="L2" s="65"/>
      <c r="M2" s="65"/>
      <c r="N2" s="66"/>
      <c r="O2" s="65"/>
      <c r="P2" s="65"/>
      <c r="R2" s="50" t="s">
        <v>42</v>
      </c>
      <c r="S2" s="281" t="str">
        <f>IF(MainInputForm!C27="","",MainInputForm!C27)</f>
        <v>CR1000</v>
      </c>
      <c r="T2" s="282"/>
      <c r="U2" s="106"/>
      <c r="V2" s="36"/>
      <c r="AA2" s="68"/>
      <c r="AB2" s="107"/>
      <c r="AC2" s="107"/>
      <c r="AD2" s="107"/>
      <c r="AE2" s="107"/>
      <c r="AF2" s="108"/>
      <c r="AG2" s="69"/>
      <c r="AH2" s="60"/>
      <c r="AI2" s="60"/>
      <c r="AJ2" s="60"/>
      <c r="AK2" s="60"/>
      <c r="AL2" s="60"/>
      <c r="AM2" s="60"/>
      <c r="AN2" s="60"/>
      <c r="AO2" s="60"/>
      <c r="AP2" s="109"/>
      <c r="AQ2" s="109"/>
      <c r="AR2" s="68"/>
      <c r="AS2" s="36"/>
      <c r="AT2" s="36"/>
      <c r="AU2" s="36"/>
      <c r="AV2" s="36"/>
      <c r="AW2" s="36"/>
      <c r="AX2" s="36"/>
      <c r="AY2" s="36"/>
      <c r="AZ2" s="68"/>
      <c r="BA2" s="35"/>
      <c r="BB2" s="35"/>
      <c r="BC2" s="35"/>
      <c r="BD2" s="35"/>
      <c r="BE2" s="35"/>
      <c r="BF2" s="35"/>
    </row>
    <row r="3" spans="3:58" s="61" customFormat="1" ht="15.75">
      <c r="C3" s="51"/>
      <c r="D3" s="51"/>
      <c r="E3" s="51"/>
      <c r="F3" s="51"/>
      <c r="G3" s="40"/>
      <c r="H3" s="65"/>
      <c r="I3" s="40"/>
      <c r="J3" s="40"/>
      <c r="K3" s="40"/>
      <c r="L3" s="65"/>
      <c r="M3" s="40"/>
      <c r="N3" s="66"/>
      <c r="O3" s="69"/>
      <c r="P3" s="69"/>
      <c r="Q3" s="69"/>
      <c r="R3" s="69"/>
      <c r="U3" s="110"/>
      <c r="V3" s="69"/>
      <c r="AA3" s="69"/>
      <c r="AB3" s="69"/>
      <c r="AC3" s="69"/>
      <c r="AD3" s="69"/>
      <c r="AE3" s="69"/>
      <c r="AF3" s="69"/>
      <c r="AG3" s="69"/>
      <c r="AH3" s="60"/>
      <c r="AI3" s="60"/>
      <c r="AJ3" s="60"/>
      <c r="AK3" s="60"/>
      <c r="AL3" s="60"/>
      <c r="AM3" s="60"/>
      <c r="AN3" s="60"/>
      <c r="AO3" s="60"/>
      <c r="AP3" s="69"/>
      <c r="AQ3" s="69"/>
      <c r="AR3" s="69"/>
      <c r="AS3" s="69"/>
      <c r="AT3" s="69"/>
      <c r="AU3" s="69"/>
      <c r="AV3" s="69"/>
      <c r="AW3" s="69"/>
      <c r="AX3" s="69"/>
      <c r="AY3" s="36"/>
      <c r="AZ3" s="69"/>
      <c r="BA3" s="69"/>
      <c r="BB3" s="69"/>
      <c r="BC3" s="69"/>
      <c r="BD3" s="69"/>
      <c r="BE3" s="69"/>
      <c r="BF3" s="36"/>
    </row>
    <row r="4" spans="3:58" s="61" customFormat="1" ht="18.75">
      <c r="C4" s="70" t="s">
        <v>129</v>
      </c>
      <c r="D4" s="63"/>
      <c r="E4" s="286" t="str">
        <f>IF(MainInputForm!C6="","",MainInputForm!C6)</f>
        <v>Addendum</v>
      </c>
      <c r="F4" s="285"/>
      <c r="G4" s="72"/>
      <c r="H4" s="65"/>
      <c r="I4" s="50" t="s">
        <v>161</v>
      </c>
      <c r="J4" s="283">
        <f>IF(MainInputForm!C7="","",MainInputForm!C7)</f>
      </c>
      <c r="K4" s="284"/>
      <c r="L4" s="65"/>
      <c r="M4" s="65"/>
      <c r="N4" s="73"/>
      <c r="O4" s="74"/>
      <c r="P4" s="75"/>
      <c r="R4" s="76" t="s">
        <v>157</v>
      </c>
      <c r="S4" s="283">
        <f>IF(MainInputForm!C8="","",MainInputForm!C8)</f>
      </c>
      <c r="T4" s="284"/>
      <c r="U4" s="105"/>
      <c r="V4" s="36"/>
      <c r="AA4" s="68"/>
      <c r="AB4" s="107"/>
      <c r="AC4" s="107"/>
      <c r="AD4" s="107"/>
      <c r="AE4" s="107"/>
      <c r="AF4" s="108"/>
      <c r="AG4" s="69"/>
      <c r="AI4" s="94"/>
      <c r="AJ4" s="94"/>
      <c r="AK4" s="94"/>
      <c r="AL4" s="94"/>
      <c r="AM4" s="94"/>
      <c r="AN4" s="94"/>
      <c r="AO4" s="94"/>
      <c r="AP4" s="111"/>
      <c r="AQ4" s="111"/>
      <c r="AR4" s="111"/>
      <c r="AS4" s="111"/>
      <c r="AT4" s="111"/>
      <c r="AU4" s="111"/>
      <c r="AV4" s="111"/>
      <c r="AW4" s="111"/>
      <c r="AX4" s="111"/>
      <c r="AY4" s="111"/>
      <c r="AZ4" s="111"/>
      <c r="BA4" s="68"/>
      <c r="BB4" s="107"/>
      <c r="BC4" s="107"/>
      <c r="BD4" s="107"/>
      <c r="BE4" s="107"/>
      <c r="BF4" s="107"/>
    </row>
    <row r="5" spans="3:58" s="61" customFormat="1" ht="15.75">
      <c r="C5" s="51"/>
      <c r="D5" s="51"/>
      <c r="E5" s="51"/>
      <c r="F5" s="51"/>
      <c r="G5" s="38"/>
      <c r="H5" s="65"/>
      <c r="I5" s="38"/>
      <c r="J5" s="38"/>
      <c r="K5" s="38"/>
      <c r="L5" s="65"/>
      <c r="M5" s="39"/>
      <c r="N5" s="77"/>
      <c r="O5" s="78"/>
      <c r="P5" s="77"/>
      <c r="Q5" s="46"/>
      <c r="R5" s="36"/>
      <c r="U5" s="112"/>
      <c r="V5" s="107"/>
      <c r="AB5" s="69"/>
      <c r="AC5" s="69"/>
      <c r="AD5" s="69"/>
      <c r="AE5" s="69"/>
      <c r="AF5" s="69"/>
      <c r="AG5" s="69"/>
      <c r="AH5" s="60"/>
      <c r="AI5" s="60"/>
      <c r="AJ5" s="60"/>
      <c r="AK5" s="60"/>
      <c r="AL5" s="60"/>
      <c r="AM5" s="60"/>
      <c r="AN5" s="60"/>
      <c r="AO5" s="60"/>
      <c r="AP5" s="69"/>
      <c r="AQ5" s="69"/>
      <c r="AR5" s="69"/>
      <c r="AS5" s="69"/>
      <c r="AT5" s="69"/>
      <c r="AU5" s="69"/>
      <c r="AV5" s="69"/>
      <c r="AW5" s="69"/>
      <c r="AX5" s="69"/>
      <c r="AY5" s="69"/>
      <c r="AZ5" s="69"/>
      <c r="BA5" s="69"/>
      <c r="BB5" s="69"/>
      <c r="BC5" s="69"/>
      <c r="BD5" s="69"/>
      <c r="BE5" s="69"/>
      <c r="BF5" s="69"/>
    </row>
    <row r="6" spans="3:58" s="61" customFormat="1" ht="18.75">
      <c r="C6" s="52" t="s">
        <v>128</v>
      </c>
      <c r="D6" s="63"/>
      <c r="E6" s="286" t="str">
        <f>IF(MainInputForm!C10="","",MainInputForm!C10)</f>
        <v>Steve Krupa</v>
      </c>
      <c r="F6" s="284"/>
      <c r="G6" s="284"/>
      <c r="H6" s="65"/>
      <c r="I6" s="50" t="s">
        <v>316</v>
      </c>
      <c r="J6" s="71">
        <f>IF(MainInputForm!C11="","",MainInputForm!C11)</f>
        <v>5720</v>
      </c>
      <c r="K6" s="65"/>
      <c r="L6" s="50" t="s">
        <v>162</v>
      </c>
      <c r="M6" s="71" t="str">
        <f>IF(MainInputForm!C12="","",MainInputForm!C12)</f>
        <v>SFWMD</v>
      </c>
      <c r="N6" s="62"/>
      <c r="O6" s="65"/>
      <c r="P6" s="65"/>
      <c r="R6" s="50" t="s">
        <v>313</v>
      </c>
      <c r="S6" s="281">
        <f>IF(MainInputForm!C13="","",MainInputForm!C13)</f>
      </c>
      <c r="T6" s="282"/>
      <c r="U6" s="113"/>
      <c r="V6" s="79"/>
      <c r="AA6" s="111"/>
      <c r="AB6" s="111"/>
      <c r="AC6" s="111"/>
      <c r="AD6" s="111"/>
      <c r="AE6" s="111"/>
      <c r="AF6" s="111"/>
      <c r="AG6" s="68"/>
      <c r="AH6" s="114"/>
      <c r="AI6" s="114"/>
      <c r="AJ6" s="114"/>
      <c r="AK6" s="60"/>
      <c r="AM6" s="55"/>
      <c r="AN6" s="55"/>
      <c r="AO6" s="55"/>
      <c r="AP6" s="115"/>
      <c r="AQ6" s="68"/>
      <c r="AR6" s="35"/>
      <c r="AS6" s="35"/>
      <c r="AT6" s="35"/>
      <c r="AU6" s="35"/>
      <c r="AV6" s="69"/>
      <c r="AW6" s="68"/>
      <c r="AX6" s="36"/>
      <c r="AY6" s="36"/>
      <c r="AZ6" s="36"/>
      <c r="BA6" s="68"/>
      <c r="BB6" s="35"/>
      <c r="BC6" s="35"/>
      <c r="BD6" s="35"/>
      <c r="BE6" s="35"/>
      <c r="BF6" s="35"/>
    </row>
    <row r="7" spans="3:58" s="61" customFormat="1" ht="18.75">
      <c r="C7" s="51"/>
      <c r="D7" s="51"/>
      <c r="E7" s="51"/>
      <c r="F7" s="51"/>
      <c r="G7" s="40"/>
      <c r="H7" s="40"/>
      <c r="I7" s="80"/>
      <c r="J7" s="80"/>
      <c r="K7" s="80"/>
      <c r="L7" s="36"/>
      <c r="M7" s="36"/>
      <c r="N7" s="36"/>
      <c r="O7" s="65"/>
      <c r="P7" s="65"/>
      <c r="Q7" s="65"/>
      <c r="R7" s="47" t="s">
        <v>314</v>
      </c>
      <c r="S7" s="313">
        <f>IF(MainInputForm!C14="","",MainInputForm!C14)</f>
      </c>
      <c r="T7" s="313"/>
      <c r="U7" s="105"/>
      <c r="V7" s="36"/>
      <c r="W7" s="36"/>
      <c r="X7" s="36"/>
      <c r="Y7" s="36"/>
      <c r="Z7" s="36"/>
      <c r="AA7" s="36"/>
      <c r="AB7" s="36"/>
      <c r="AC7" s="36"/>
      <c r="AD7" s="36"/>
      <c r="AE7" s="36"/>
      <c r="AF7" s="36"/>
      <c r="AG7" s="36"/>
      <c r="AH7" s="36"/>
      <c r="AI7" s="36"/>
      <c r="AJ7" s="36"/>
      <c r="AK7" s="2"/>
      <c r="AM7" s="60"/>
      <c r="AN7" s="60"/>
      <c r="AO7" s="60"/>
      <c r="AP7" s="69"/>
      <c r="AQ7" s="68"/>
      <c r="AR7" s="69"/>
      <c r="AS7" s="69"/>
      <c r="AT7" s="69"/>
      <c r="AU7" s="69"/>
      <c r="AV7" s="69"/>
      <c r="AW7" s="68"/>
      <c r="AX7" s="69"/>
      <c r="AY7" s="69"/>
      <c r="AZ7" s="69"/>
      <c r="BA7" s="68"/>
      <c r="BB7" s="69"/>
      <c r="BC7" s="69"/>
      <c r="BD7" s="69"/>
      <c r="BE7" s="69"/>
      <c r="BF7" s="69"/>
    </row>
    <row r="8" spans="3:58" s="61" customFormat="1" ht="18.75">
      <c r="C8" s="52" t="s">
        <v>80</v>
      </c>
      <c r="D8" s="44"/>
      <c r="E8" s="286" t="str">
        <f>IF(MainInputForm!C17="","",MainInputForm!C17)</f>
        <v>Howard Ehmke</v>
      </c>
      <c r="F8" s="312"/>
      <c r="G8" s="312"/>
      <c r="H8" s="62"/>
      <c r="I8" s="50" t="s">
        <v>316</v>
      </c>
      <c r="J8" s="71" t="str">
        <f>IF(MainInputForm!C18="","",MainInputForm!C18)</f>
        <v>Survey &amp; Mapping </v>
      </c>
      <c r="K8" s="65"/>
      <c r="L8" s="50" t="s">
        <v>162</v>
      </c>
      <c r="M8" s="71" t="str">
        <f>IF(MainInputForm!C19="","",MainInputForm!C19)</f>
        <v>SFWMD</v>
      </c>
      <c r="N8" s="62"/>
      <c r="P8" s="50" t="s">
        <v>84</v>
      </c>
      <c r="Q8" s="281">
        <f>IF(MainInputForm!C21="","",MainInputForm!C21)</f>
      </c>
      <c r="R8" s="300"/>
      <c r="S8" s="285"/>
      <c r="T8" s="285"/>
      <c r="U8" s="105"/>
      <c r="V8" s="36"/>
      <c r="W8" s="36"/>
      <c r="X8" s="36"/>
      <c r="Y8" s="36"/>
      <c r="Z8" s="36"/>
      <c r="AA8" s="36"/>
      <c r="AB8" s="36"/>
      <c r="AC8" s="36"/>
      <c r="AD8" s="36"/>
      <c r="AE8" s="36"/>
      <c r="AF8" s="36"/>
      <c r="AG8" s="36"/>
      <c r="AH8" s="36"/>
      <c r="AI8" s="69"/>
      <c r="AJ8" s="69"/>
      <c r="AK8" s="60"/>
      <c r="AM8" s="55"/>
      <c r="AN8" s="55"/>
      <c r="AO8" s="55"/>
      <c r="AP8" s="115"/>
      <c r="AQ8" s="68"/>
      <c r="AR8" s="35"/>
      <c r="AS8" s="35"/>
      <c r="AT8" s="35"/>
      <c r="AU8" s="35"/>
      <c r="AV8" s="36"/>
      <c r="AW8" s="68"/>
      <c r="AX8" s="36"/>
      <c r="AY8" s="36"/>
      <c r="AZ8" s="36"/>
      <c r="BA8" s="68"/>
      <c r="BB8" s="35"/>
      <c r="BC8" s="35"/>
      <c r="BD8" s="35"/>
      <c r="BE8" s="35"/>
      <c r="BF8" s="35"/>
    </row>
    <row r="9" spans="3:58" s="61" customFormat="1" ht="18">
      <c r="C9" s="51"/>
      <c r="D9" s="51"/>
      <c r="E9" s="51"/>
      <c r="F9" s="51"/>
      <c r="G9" s="40"/>
      <c r="H9" s="41"/>
      <c r="I9" s="41"/>
      <c r="J9" s="81"/>
      <c r="K9" s="65"/>
      <c r="L9" s="82"/>
      <c r="M9" s="65"/>
      <c r="N9" s="40"/>
      <c r="O9" s="36"/>
      <c r="P9" s="36"/>
      <c r="U9" s="116"/>
      <c r="V9" s="35"/>
      <c r="AE9" s="117"/>
      <c r="AF9" s="36"/>
      <c r="AG9" s="36"/>
      <c r="AH9" s="6"/>
      <c r="AI9" s="6"/>
      <c r="AJ9" s="6"/>
      <c r="AK9" s="6"/>
      <c r="AL9" s="6"/>
      <c r="AM9" s="6"/>
      <c r="AN9" s="6"/>
      <c r="AO9" s="6"/>
      <c r="AP9" s="36"/>
      <c r="AQ9" s="36"/>
      <c r="AR9" s="36"/>
      <c r="AS9" s="36"/>
      <c r="AT9" s="36"/>
      <c r="AU9" s="36"/>
      <c r="AV9" s="36"/>
      <c r="AW9" s="36"/>
      <c r="AX9" s="36"/>
      <c r="AY9" s="36"/>
      <c r="AZ9" s="36"/>
      <c r="BA9" s="36"/>
      <c r="BB9" s="36"/>
      <c r="BC9" s="36"/>
      <c r="BD9" s="36"/>
      <c r="BE9" s="36"/>
      <c r="BF9" s="36"/>
    </row>
    <row r="10" spans="3:58" s="61" customFormat="1" ht="18.75">
      <c r="C10" s="52" t="s">
        <v>315</v>
      </c>
      <c r="D10" s="44"/>
      <c r="E10" s="286" t="str">
        <f>IF(MainInputForm!C20="","",MainInputForm!C20)</f>
        <v> </v>
      </c>
      <c r="F10" s="300"/>
      <c r="G10" s="300"/>
      <c r="H10" s="300"/>
      <c r="I10" s="42"/>
      <c r="J10" s="65"/>
      <c r="K10" s="65"/>
      <c r="L10" s="47" t="s">
        <v>156</v>
      </c>
      <c r="M10" s="286">
        <f>IF(MainInputForm!C15="","",MainInputForm!C15)</f>
      </c>
      <c r="N10" s="286"/>
      <c r="O10" s="286"/>
      <c r="P10" s="286"/>
      <c r="Q10" s="316"/>
      <c r="R10" s="316"/>
      <c r="S10" s="316"/>
      <c r="T10" s="79"/>
      <c r="U10" s="113"/>
      <c r="V10" s="79"/>
      <c r="AE10" s="79"/>
      <c r="AF10" s="79"/>
      <c r="AG10" s="79"/>
      <c r="AH10" s="79"/>
      <c r="AJ10" s="5"/>
      <c r="AK10" s="5"/>
      <c r="AL10" s="5"/>
      <c r="AM10" s="5"/>
      <c r="AN10" s="5"/>
      <c r="AP10" s="67"/>
      <c r="AQ10" s="67"/>
      <c r="AR10" s="67"/>
      <c r="AS10" s="67"/>
      <c r="AT10" s="67"/>
      <c r="AU10" s="67"/>
      <c r="AV10" s="67"/>
      <c r="AW10" s="67"/>
      <c r="AX10" s="67"/>
      <c r="AY10" s="67"/>
      <c r="AZ10" s="67"/>
      <c r="BA10" s="67"/>
      <c r="BB10" s="67"/>
      <c r="BC10" s="67"/>
      <c r="BD10" s="69"/>
      <c r="BE10" s="36"/>
      <c r="BF10" s="36"/>
    </row>
    <row r="11" spans="3:58" s="61" customFormat="1" ht="15.75">
      <c r="C11" s="51"/>
      <c r="D11" s="51"/>
      <c r="E11" s="51"/>
      <c r="F11" s="51"/>
      <c r="G11" s="51"/>
      <c r="H11" s="51"/>
      <c r="I11" s="51"/>
      <c r="J11" s="51"/>
      <c r="K11" s="51"/>
      <c r="L11" s="65"/>
      <c r="M11" s="65"/>
      <c r="N11" s="65"/>
      <c r="O11" s="65"/>
      <c r="P11" s="65"/>
      <c r="Q11" s="6"/>
      <c r="R11" s="6"/>
      <c r="S11" s="6"/>
      <c r="T11" s="6"/>
      <c r="U11" s="118"/>
      <c r="V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row>
    <row r="12" spans="3:58" s="61" customFormat="1" ht="37.5" customHeight="1">
      <c r="C12" s="317" t="s">
        <v>143</v>
      </c>
      <c r="D12" s="318"/>
      <c r="E12" s="318"/>
      <c r="F12" s="287">
        <f>IF(MainInputForm!C23="","",MainInputForm!C23)</f>
      </c>
      <c r="G12" s="288"/>
      <c r="H12" s="288"/>
      <c r="I12" s="288"/>
      <c r="J12" s="288"/>
      <c r="K12" s="288"/>
      <c r="L12" s="288"/>
      <c r="M12" s="288"/>
      <c r="N12" s="288"/>
      <c r="O12" s="288"/>
      <c r="P12" s="288"/>
      <c r="Q12" s="288"/>
      <c r="R12" s="288"/>
      <c r="S12" s="288"/>
      <c r="T12" s="289"/>
      <c r="U12" s="119"/>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row>
    <row r="13" spans="3:58" s="61" customFormat="1" ht="12.75">
      <c r="C13" s="84"/>
      <c r="D13" s="84"/>
      <c r="E13" s="84"/>
      <c r="F13" s="84"/>
      <c r="G13" s="84"/>
      <c r="H13" s="84"/>
      <c r="I13" s="84"/>
      <c r="J13" s="84"/>
      <c r="K13" s="84"/>
      <c r="L13" s="84"/>
      <c r="M13" s="84"/>
      <c r="N13" s="84"/>
      <c r="O13" s="84"/>
      <c r="P13" s="84"/>
      <c r="Q13" s="84"/>
      <c r="R13" s="84"/>
      <c r="S13" s="84"/>
      <c r="T13" s="84"/>
      <c r="U13" s="119"/>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row>
    <row r="14" spans="3:58" s="61" customFormat="1" ht="62.25" customHeight="1">
      <c r="C14" s="319" t="s">
        <v>141</v>
      </c>
      <c r="D14" s="320"/>
      <c r="E14" s="320"/>
      <c r="F14" s="287" t="str">
        <f>IF(MainInputForm!C24="","",MainInputForm!C24)</f>
        <v>This addendum was performed to add NAVD 88 surveying data for the reference elevation. To convert to NGVD 29 add +1.171ft. </v>
      </c>
      <c r="G14" s="288"/>
      <c r="H14" s="288"/>
      <c r="I14" s="288"/>
      <c r="J14" s="288"/>
      <c r="K14" s="288"/>
      <c r="L14" s="288"/>
      <c r="M14" s="288"/>
      <c r="N14" s="288"/>
      <c r="O14" s="288"/>
      <c r="P14" s="288"/>
      <c r="Q14" s="288"/>
      <c r="R14" s="288"/>
      <c r="S14" s="288"/>
      <c r="T14" s="289"/>
      <c r="U14" s="119"/>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row>
    <row r="15" spans="3:58" s="61" customFormat="1" ht="12.75">
      <c r="C15" s="85"/>
      <c r="D15" s="85"/>
      <c r="E15" s="85"/>
      <c r="F15" s="85"/>
      <c r="G15" s="85"/>
      <c r="H15" s="85"/>
      <c r="I15" s="85"/>
      <c r="J15" s="85"/>
      <c r="K15" s="85"/>
      <c r="L15" s="85"/>
      <c r="M15" s="85"/>
      <c r="N15" s="85"/>
      <c r="O15" s="83"/>
      <c r="P15" s="83"/>
      <c r="Q15" s="83"/>
      <c r="R15" s="83"/>
      <c r="S15" s="83"/>
      <c r="T15" s="83"/>
      <c r="U15" s="119"/>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row>
    <row r="16" spans="3:58" s="61" customFormat="1" ht="49.5" customHeight="1">
      <c r="C16" s="319" t="s">
        <v>142</v>
      </c>
      <c r="D16" s="320"/>
      <c r="E16" s="320"/>
      <c r="F16" s="287" t="str">
        <f>IF(MainInputForm!C34="","",MainInputForm!C34)</f>
        <v> To reach the mark from the intersection of u.s. highway 441 (Parrott Street) and U.S. Highway 98 (State Highway 70, Park Street) in Okeechobee, go west on U.S. Highway 98 (State Highway 70, Park Street) or 1.15 miles to the junction of U.S. Highway 98 north on the right, turn right on U.S. Highway 98 and go northwesterly for 0.65 of a mile to the railroad tracks, continue northwesterly on U.S. Highway 98 for 11.9 miles  to the junction of County Road 68 East on the right, continue northwesterly on U.S. Highway 98 for 1.85 miles to the junction of Northwest 176th Avenue (County Road 700-A) on the right, continue northwesterly on U.S. Highway 98 for 1.7 miles to the junction of Northwest 203rd Avenue (Micco Bluff Road) on the right, turn right on Northwest 203rd Avenue (Micco Bluff Road) and go north-northwesterly for 0.2 of a mile to the junction of Northwest 160th Drive (Micco Bluff Road, County Road 68), turn left on Northwest 160th Drive (Micco Bluff Road, County Road 68) and go west-northwesterly for 6.15 miles to the end of the paved road and the junction of a dirt road leading northwest and the beginning of Northwest 285th Drive (a dirt road leading northwesterly), bear right on Northwest 285th Drive and go northwest for 2.8 miles to an east-west fence line opening and the junction of a dirt road on the left leading west, passing through the opening continue northwest on the dirt road (Northwest 285th Drive) for 0.4 of a mile to the mark on the right, a Central and South Florida Flood Control District brass disk set in the top of a concrete filled 2-inch diameter by 4.0 feet long galvanized iron pipe with a concrete collar recessed 0.1 of a foot below the level of the ground. Located 70.0 feet northeast of the approximate centerline of the road, 7.9 feet west of a rain gauge, 4.3 feet south of the center of a ground water monitoring well and 0.7 of a foot east of a carsonite witness post.
</v>
      </c>
      <c r="G16" s="288"/>
      <c r="H16" s="288"/>
      <c r="I16" s="288"/>
      <c r="J16" s="288"/>
      <c r="K16" s="288"/>
      <c r="L16" s="288"/>
      <c r="M16" s="288"/>
      <c r="N16" s="288"/>
      <c r="O16" s="288"/>
      <c r="P16" s="288"/>
      <c r="Q16" s="288"/>
      <c r="R16" s="288"/>
      <c r="S16" s="288"/>
      <c r="T16" s="289"/>
      <c r="U16" s="119"/>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row>
    <row r="17" spans="3:58" s="61" customFormat="1" ht="12.75">
      <c r="C17" s="85"/>
      <c r="D17" s="85"/>
      <c r="E17" s="85"/>
      <c r="F17" s="85"/>
      <c r="G17" s="85"/>
      <c r="H17" s="85"/>
      <c r="I17" s="85"/>
      <c r="J17" s="85"/>
      <c r="K17" s="85"/>
      <c r="L17" s="85"/>
      <c r="M17" s="85"/>
      <c r="N17" s="85"/>
      <c r="O17" s="83"/>
      <c r="P17" s="83"/>
      <c r="Q17" s="83"/>
      <c r="R17" s="83"/>
      <c r="S17" s="83"/>
      <c r="T17" s="83"/>
      <c r="U17" s="119"/>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row>
    <row r="18" spans="3:58" s="61" customFormat="1" ht="19.5" customHeight="1">
      <c r="C18" s="303" t="s">
        <v>144</v>
      </c>
      <c r="D18" s="304"/>
      <c r="E18" s="304"/>
      <c r="F18" s="290">
        <f>IF(MainInputForm!C35="","",MainInputForm!C35)</f>
      </c>
      <c r="G18" s="291"/>
      <c r="H18" s="291"/>
      <c r="I18" s="291"/>
      <c r="J18" s="291"/>
      <c r="K18" s="291"/>
      <c r="L18" s="291"/>
      <c r="M18" s="291"/>
      <c r="N18" s="291"/>
      <c r="O18" s="291"/>
      <c r="P18" s="291"/>
      <c r="Q18" s="291"/>
      <c r="R18" s="291"/>
      <c r="S18" s="291"/>
      <c r="T18" s="292"/>
      <c r="U18" s="120"/>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row>
    <row r="19" spans="3:58" s="61" customFormat="1" ht="12.75">
      <c r="C19" s="87"/>
      <c r="D19" s="87"/>
      <c r="E19" s="87"/>
      <c r="F19" s="87"/>
      <c r="G19" s="87"/>
      <c r="H19" s="87"/>
      <c r="I19" s="87"/>
      <c r="J19" s="4"/>
      <c r="K19" s="4"/>
      <c r="T19" s="4"/>
      <c r="U19" s="119"/>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row>
    <row r="20" spans="2:60" s="61" customFormat="1" ht="18.75">
      <c r="B20" s="88"/>
      <c r="C20" s="309" t="s">
        <v>16</v>
      </c>
      <c r="D20" s="309"/>
      <c r="E20" s="299">
        <f>IF(MainInputForm!C31="","",MainInputForm!C31)</f>
      </c>
      <c r="F20" s="300"/>
      <c r="G20" s="300"/>
      <c r="H20" s="65"/>
      <c r="I20" s="65"/>
      <c r="J20" s="65"/>
      <c r="K20" s="50" t="s">
        <v>27</v>
      </c>
      <c r="L20" s="296" t="str">
        <f>IF(MainInputForm!C32="","",MainInputForm!C32)</f>
        <v>Abloy S</v>
      </c>
      <c r="M20" s="298"/>
      <c r="N20" s="298"/>
      <c r="O20" s="298"/>
      <c r="P20" s="50" t="s">
        <v>32</v>
      </c>
      <c r="Q20" s="296">
        <f>IF(MainInputForm!C33="","",MainInputForm!C33)</f>
      </c>
      <c r="R20" s="297"/>
      <c r="U20" s="119"/>
      <c r="V20" s="84"/>
      <c r="W20" s="84"/>
      <c r="X20" s="65"/>
      <c r="Y20" s="58"/>
      <c r="Z20" s="58"/>
      <c r="AA20" s="58"/>
      <c r="AB20" s="58"/>
      <c r="AC20" s="58"/>
      <c r="AD20" s="58"/>
      <c r="AE20" s="58"/>
      <c r="AF20" s="58"/>
      <c r="AG20" s="58"/>
      <c r="AH20" s="58"/>
      <c r="AI20" s="58"/>
      <c r="AJ20" s="58"/>
      <c r="AK20" s="121"/>
      <c r="AL20" s="65"/>
      <c r="AM20" s="3"/>
      <c r="AN20" s="3"/>
      <c r="AO20" s="3"/>
      <c r="AP20" s="3"/>
      <c r="AQ20" s="3"/>
      <c r="AR20" s="3"/>
      <c r="AS20" s="3"/>
      <c r="AT20" s="3"/>
      <c r="AU20" s="3"/>
      <c r="AV20" s="3"/>
      <c r="AW20" s="3"/>
      <c r="AX20" s="3"/>
      <c r="AY20" s="3"/>
      <c r="AZ20" s="65"/>
      <c r="BA20" s="122"/>
      <c r="BB20" s="122"/>
      <c r="BC20" s="122"/>
      <c r="BD20" s="122"/>
      <c r="BE20" s="122"/>
      <c r="BF20" s="84"/>
      <c r="BG20" s="65"/>
      <c r="BH20" s="65"/>
    </row>
    <row r="21" spans="2:60" s="61" customFormat="1" ht="15.75">
      <c r="B21" s="88"/>
      <c r="C21" s="89"/>
      <c r="D21" s="89"/>
      <c r="E21" s="89"/>
      <c r="F21" s="89"/>
      <c r="G21" s="89"/>
      <c r="H21" s="89"/>
      <c r="I21" s="89"/>
      <c r="J21" s="45"/>
      <c r="K21" s="45"/>
      <c r="L21" s="45"/>
      <c r="M21" s="45"/>
      <c r="N21" s="45"/>
      <c r="O21" s="45"/>
      <c r="P21" s="45"/>
      <c r="Q21" s="45"/>
      <c r="R21" s="45"/>
      <c r="S21" s="45"/>
      <c r="T21" s="4"/>
      <c r="U21" s="119"/>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65"/>
      <c r="BH21" s="65"/>
    </row>
    <row r="22" spans="2:60" s="61" customFormat="1" ht="18.75">
      <c r="B22" s="88"/>
      <c r="C22" s="70" t="s">
        <v>94</v>
      </c>
      <c r="D22" s="51"/>
      <c r="E22" s="51"/>
      <c r="F22" s="305" t="str">
        <f>IF(MainInputForm!C26="","",MainInputForm!C26)</f>
        <v>Stand-Alone Recorder (Non-Flow Site)</v>
      </c>
      <c r="G22" s="306"/>
      <c r="H22" s="306"/>
      <c r="I22" s="306"/>
      <c r="J22" s="306"/>
      <c r="K22" s="65"/>
      <c r="L22" s="50" t="s">
        <v>155</v>
      </c>
      <c r="M22" s="296">
        <f>IF(MainInputForm!C29="","",MainInputForm!C29)</f>
      </c>
      <c r="N22" s="306"/>
      <c r="O22" s="59"/>
      <c r="P22" s="59"/>
      <c r="Q22" s="59"/>
      <c r="R22" s="59"/>
      <c r="S22" s="59"/>
      <c r="T22" s="90"/>
      <c r="U22" s="123"/>
      <c r="V22" s="90"/>
      <c r="W22" s="90"/>
      <c r="X22" s="90"/>
      <c r="Y22" s="90"/>
      <c r="Z22" s="90"/>
      <c r="AA22" s="90"/>
      <c r="AB22" s="90"/>
      <c r="AC22" s="90"/>
      <c r="AD22" s="62"/>
      <c r="AE22" s="90"/>
      <c r="AF22" s="90"/>
      <c r="AG22" s="90"/>
      <c r="AH22" s="6"/>
      <c r="AI22" s="6"/>
      <c r="AJ22" s="6"/>
      <c r="AK22" s="6"/>
      <c r="AL22" s="6"/>
      <c r="AM22" s="6"/>
      <c r="AN22" s="6"/>
      <c r="AO22" s="6"/>
      <c r="AP22" s="6"/>
      <c r="AQ22" s="6"/>
      <c r="AR22" s="6"/>
      <c r="AS22" s="6"/>
      <c r="AT22" s="6"/>
      <c r="AU22" s="4"/>
      <c r="AV22" s="4"/>
      <c r="AW22" s="4"/>
      <c r="AX22" s="4"/>
      <c r="AY22" s="4"/>
      <c r="AZ22" s="4"/>
      <c r="BA22" s="4"/>
      <c r="BB22" s="4"/>
      <c r="BC22" s="4"/>
      <c r="BD22" s="4"/>
      <c r="BE22" s="4"/>
      <c r="BF22" s="3"/>
      <c r="BG22" s="65"/>
      <c r="BH22" s="65"/>
    </row>
    <row r="23" spans="2:60" s="61" customFormat="1" ht="15.75">
      <c r="B23" s="88"/>
      <c r="C23" s="51"/>
      <c r="D23" s="51"/>
      <c r="E23" s="51"/>
      <c r="F23" s="59"/>
      <c r="G23" s="51"/>
      <c r="H23" s="51"/>
      <c r="I23" s="51"/>
      <c r="J23" s="51"/>
      <c r="K23" s="91"/>
      <c r="L23" s="51"/>
      <c r="M23" s="45"/>
      <c r="N23" s="63"/>
      <c r="O23" s="59"/>
      <c r="P23" s="59"/>
      <c r="Q23" s="59"/>
      <c r="R23" s="59"/>
      <c r="S23" s="59"/>
      <c r="T23" s="90"/>
      <c r="U23" s="123"/>
      <c r="V23" s="90"/>
      <c r="W23" s="90"/>
      <c r="X23" s="90"/>
      <c r="Y23" s="90"/>
      <c r="Z23" s="90"/>
      <c r="AA23" s="90"/>
      <c r="AB23" s="90"/>
      <c r="AC23" s="90"/>
      <c r="AD23" s="62"/>
      <c r="AE23" s="90"/>
      <c r="AF23" s="90"/>
      <c r="AG23" s="90"/>
      <c r="AH23" s="6"/>
      <c r="AI23" s="6"/>
      <c r="AJ23" s="6"/>
      <c r="AK23" s="6"/>
      <c r="AL23" s="6"/>
      <c r="AM23" s="6"/>
      <c r="AN23" s="6"/>
      <c r="AO23" s="6"/>
      <c r="AP23" s="6"/>
      <c r="AQ23" s="6"/>
      <c r="AR23" s="6"/>
      <c r="AS23" s="6"/>
      <c r="AT23" s="6"/>
      <c r="AU23" s="4"/>
      <c r="AV23" s="4"/>
      <c r="AW23" s="4"/>
      <c r="AX23" s="4"/>
      <c r="AY23" s="4"/>
      <c r="AZ23" s="4"/>
      <c r="BA23" s="4"/>
      <c r="BB23" s="4"/>
      <c r="BC23" s="4"/>
      <c r="BD23" s="4"/>
      <c r="BE23" s="4"/>
      <c r="BF23" s="3"/>
      <c r="BG23" s="65"/>
      <c r="BH23" s="65"/>
    </row>
    <row r="24" spans="2:60" s="61" customFormat="1" ht="18.75">
      <c r="B24" s="88"/>
      <c r="C24" s="70" t="s">
        <v>29</v>
      </c>
      <c r="D24" s="51"/>
      <c r="E24" s="70"/>
      <c r="F24" s="51"/>
      <c r="G24" s="64" t="str">
        <f>IF(MainInputForm!C28="","",MainInputForm!C28)</f>
        <v>NO</v>
      </c>
      <c r="H24" s="51"/>
      <c r="I24" s="51"/>
      <c r="J24" s="51"/>
      <c r="K24" s="51"/>
      <c r="L24" s="51"/>
      <c r="M24" s="51"/>
      <c r="N24" s="51"/>
      <c r="O24" s="51"/>
      <c r="P24" s="51"/>
      <c r="Q24" s="51"/>
      <c r="R24" s="51"/>
      <c r="S24" s="51"/>
      <c r="T24" s="6"/>
      <c r="U24" s="106"/>
      <c r="V24" s="65"/>
      <c r="W24" s="4"/>
      <c r="X24" s="4"/>
      <c r="Y24" s="62"/>
      <c r="Z24" s="62"/>
      <c r="AA24" s="4"/>
      <c r="AB24" s="4"/>
      <c r="AC24" s="4"/>
      <c r="AD24" s="4"/>
      <c r="AE24" s="4"/>
      <c r="AF24" s="4"/>
      <c r="AG24" s="4"/>
      <c r="AH24" s="4"/>
      <c r="AI24" s="3"/>
      <c r="AJ24" s="6"/>
      <c r="AK24" s="6"/>
      <c r="AL24" s="6"/>
      <c r="AM24" s="6"/>
      <c r="AN24" s="6"/>
      <c r="AO24" s="6"/>
      <c r="AP24" s="6"/>
      <c r="AQ24" s="6"/>
      <c r="AR24" s="6"/>
      <c r="AS24" s="1"/>
      <c r="AT24" s="1"/>
      <c r="AU24" s="1"/>
      <c r="AV24" s="1"/>
      <c r="AW24" s="1"/>
      <c r="AX24" s="1"/>
      <c r="AY24" s="1"/>
      <c r="AZ24" s="6"/>
      <c r="BA24" s="6"/>
      <c r="BB24" s="6"/>
      <c r="BC24" s="6"/>
      <c r="BD24" s="6"/>
      <c r="BE24" s="6"/>
      <c r="BF24" s="6"/>
      <c r="BG24" s="65"/>
      <c r="BH24" s="65"/>
    </row>
    <row r="25" spans="2:60" s="61" customFormat="1" ht="15.75">
      <c r="B25" s="88"/>
      <c r="C25" s="51"/>
      <c r="D25" s="51"/>
      <c r="E25" s="51"/>
      <c r="F25" s="51"/>
      <c r="G25" s="51"/>
      <c r="H25" s="51"/>
      <c r="I25" s="51"/>
      <c r="J25" s="51"/>
      <c r="K25" s="51"/>
      <c r="L25" s="51"/>
      <c r="M25" s="51"/>
      <c r="N25" s="51"/>
      <c r="O25" s="40"/>
      <c r="P25" s="40"/>
      <c r="Q25" s="38"/>
      <c r="R25" s="38"/>
      <c r="S25" s="38"/>
      <c r="T25" s="37"/>
      <c r="U25" s="34"/>
      <c r="V25" s="37"/>
      <c r="W25" s="37"/>
      <c r="X25" s="37"/>
      <c r="Y25" s="37"/>
      <c r="Z25" s="37"/>
      <c r="AA25" s="37"/>
      <c r="AB25" s="67"/>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68"/>
      <c r="BH25" s="65"/>
    </row>
    <row r="26" spans="2:60" s="61" customFormat="1" ht="15.75">
      <c r="B26" s="88"/>
      <c r="C26" s="92"/>
      <c r="D26" s="93" t="s">
        <v>126</v>
      </c>
      <c r="E26" s="93"/>
      <c r="F26" s="93"/>
      <c r="G26" s="93"/>
      <c r="H26" s="93"/>
      <c r="I26" s="93"/>
      <c r="J26" s="93"/>
      <c r="K26" s="93"/>
      <c r="L26" s="93"/>
      <c r="M26" s="93"/>
      <c r="N26" s="93"/>
      <c r="O26" s="93"/>
      <c r="P26" s="93"/>
      <c r="Q26" s="93"/>
      <c r="R26" s="93"/>
      <c r="S26" s="93"/>
      <c r="T26" s="136"/>
      <c r="U26" s="34"/>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68"/>
      <c r="BH26" s="65"/>
    </row>
    <row r="27" spans="2:60" s="61" customFormat="1" ht="15.75">
      <c r="B27" s="88"/>
      <c r="C27" s="51"/>
      <c r="D27" s="51"/>
      <c r="E27" s="51"/>
      <c r="F27" s="51"/>
      <c r="G27" s="51"/>
      <c r="H27" s="51"/>
      <c r="I27" s="51"/>
      <c r="M27" s="51"/>
      <c r="N27" s="51"/>
      <c r="O27" s="40"/>
      <c r="P27" s="40"/>
      <c r="Q27" s="40"/>
      <c r="R27" s="66"/>
      <c r="S27" s="66"/>
      <c r="T27" s="69"/>
      <c r="U27" s="105"/>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68"/>
      <c r="BH27" s="65"/>
    </row>
    <row r="28" spans="2:60" s="61" customFormat="1" ht="18.75">
      <c r="B28" s="88"/>
      <c r="D28" s="50" t="s">
        <v>79</v>
      </c>
      <c r="E28" s="322" t="str">
        <f>IF(MainInputForm!C37="","",MainInputForm!C37)</f>
        <v>47.962 ft</v>
      </c>
      <c r="F28" s="308"/>
      <c r="G28" s="65"/>
      <c r="H28" s="65"/>
      <c r="I28" s="65"/>
      <c r="J28" s="50" t="s">
        <v>33</v>
      </c>
      <c r="K28" s="283">
        <f>IF(MainInputForm!C38="","",MainInputForm!C38)</f>
        <v>26299</v>
      </c>
      <c r="L28" s="285"/>
      <c r="N28" s="95"/>
      <c r="P28" s="50" t="s">
        <v>284</v>
      </c>
      <c r="Q28" s="308" t="str">
        <f>IF(MainInputForm!C39="","",MainInputForm!C39)</f>
        <v>OK-17 1972</v>
      </c>
      <c r="R28" s="308"/>
      <c r="S28" s="308"/>
      <c r="T28" s="69"/>
      <c r="U28" s="110"/>
      <c r="V28" s="69"/>
      <c r="W28" s="69"/>
      <c r="X28" s="69"/>
      <c r="Y28" s="69"/>
      <c r="Z28" s="69"/>
      <c r="AA28" s="69"/>
      <c r="AB28" s="68"/>
      <c r="AC28" s="69"/>
      <c r="AD28" s="69"/>
      <c r="AE28" s="68"/>
      <c r="AF28" s="69"/>
      <c r="AG28" s="69"/>
      <c r="AH28" s="69"/>
      <c r="AI28" s="69"/>
      <c r="AJ28" s="69"/>
      <c r="AK28" s="69"/>
      <c r="AL28" s="69"/>
      <c r="AM28" s="69"/>
      <c r="AN28" s="69"/>
      <c r="AO28" s="69"/>
      <c r="AP28" s="69"/>
      <c r="AQ28" s="69"/>
      <c r="AR28" s="69"/>
      <c r="AS28" s="115"/>
      <c r="AT28" s="68"/>
      <c r="AU28" s="36"/>
      <c r="AV28" s="36"/>
      <c r="AW28" s="36"/>
      <c r="AX28" s="68"/>
      <c r="AY28" s="37"/>
      <c r="AZ28" s="37"/>
      <c r="BA28" s="37"/>
      <c r="BB28" s="37"/>
      <c r="BC28" s="37"/>
      <c r="BD28" s="37"/>
      <c r="BE28" s="79"/>
      <c r="BF28" s="79"/>
      <c r="BG28" s="68"/>
      <c r="BH28" s="65"/>
    </row>
    <row r="29" spans="2:60" s="61" customFormat="1" ht="15.75">
      <c r="B29" s="88"/>
      <c r="D29" s="43"/>
      <c r="E29" s="51"/>
      <c r="F29" s="51"/>
      <c r="G29" s="65"/>
      <c r="H29" s="80"/>
      <c r="I29" s="65"/>
      <c r="M29" s="80"/>
      <c r="N29" s="80"/>
      <c r="O29" s="66"/>
      <c r="P29" s="80"/>
      <c r="Q29" s="80"/>
      <c r="R29" s="80"/>
      <c r="S29" s="66"/>
      <c r="T29" s="69"/>
      <c r="U29" s="110"/>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8"/>
      <c r="BH29" s="65"/>
    </row>
    <row r="30" spans="2:60" s="61" customFormat="1" ht="18.75">
      <c r="B30" s="88"/>
      <c r="D30" s="50" t="s">
        <v>4</v>
      </c>
      <c r="E30" s="307" t="str">
        <f>IF(MainInputForm!C40="","",MainInputForm!C40)</f>
        <v>SFWMD</v>
      </c>
      <c r="F30" s="308"/>
      <c r="G30" s="65"/>
      <c r="H30" s="65"/>
      <c r="I30" s="65"/>
      <c r="J30" s="50" t="s">
        <v>146</v>
      </c>
      <c r="K30" s="286" t="str">
        <f>IF(MainInputForm!C41="","",MainInputForm!C41)</f>
        <v>ALUM</v>
      </c>
      <c r="L30" s="308"/>
      <c r="N30" s="96"/>
      <c r="O30" s="97"/>
      <c r="P30" s="50" t="s">
        <v>283</v>
      </c>
      <c r="Q30" s="301" t="str">
        <f>IF(MainInputForm!C42="","",MainInputForm!C42)</f>
        <v>NAVD 88</v>
      </c>
      <c r="R30" s="302"/>
      <c r="S30" s="302"/>
      <c r="T30" s="36"/>
      <c r="U30" s="105"/>
      <c r="V30" s="68"/>
      <c r="W30" s="37"/>
      <c r="X30" s="37"/>
      <c r="Y30" s="37"/>
      <c r="Z30" s="37"/>
      <c r="AA30" s="37"/>
      <c r="AB30" s="37"/>
      <c r="AC30" s="69"/>
      <c r="AD30" s="69"/>
      <c r="AE30" s="69"/>
      <c r="AF30" s="69"/>
      <c r="AG30" s="69"/>
      <c r="AH30" s="69"/>
      <c r="AI30" s="69"/>
      <c r="AJ30" s="69"/>
      <c r="AK30" s="69"/>
      <c r="AL30" s="69"/>
      <c r="AM30" s="69"/>
      <c r="AN30" s="69"/>
      <c r="AO30" s="69"/>
      <c r="AP30" s="69"/>
      <c r="AQ30" s="69"/>
      <c r="AR30" s="69"/>
      <c r="AS30" s="69"/>
      <c r="AT30" s="69"/>
      <c r="AU30" s="69"/>
      <c r="AV30" s="69"/>
      <c r="AW30" s="69"/>
      <c r="AX30" s="69"/>
      <c r="AY30" s="37"/>
      <c r="AZ30" s="37"/>
      <c r="BA30" s="37"/>
      <c r="BB30" s="37"/>
      <c r="BC30" s="37"/>
      <c r="BD30" s="36"/>
      <c r="BE30" s="36"/>
      <c r="BF30" s="36"/>
      <c r="BG30" s="68"/>
      <c r="BH30" s="65"/>
    </row>
    <row r="31" spans="2:60" s="61" customFormat="1" ht="18.75">
      <c r="B31" s="88"/>
      <c r="C31" s="51"/>
      <c r="D31" s="51"/>
      <c r="E31" s="51"/>
      <c r="F31" s="51"/>
      <c r="G31" s="51"/>
      <c r="H31" s="51"/>
      <c r="I31" s="51"/>
      <c r="J31" s="51"/>
      <c r="K31" s="70"/>
      <c r="L31" s="51"/>
      <c r="M31" s="51"/>
      <c r="N31" s="45"/>
      <c r="O31" s="66"/>
      <c r="P31" s="66"/>
      <c r="Q31" s="66"/>
      <c r="R31" s="66"/>
      <c r="S31" s="66"/>
      <c r="T31" s="98"/>
      <c r="U31" s="124"/>
      <c r="V31" s="98"/>
      <c r="W31" s="98"/>
      <c r="X31" s="107"/>
      <c r="Y31" s="107"/>
      <c r="Z31" s="107"/>
      <c r="AA31" s="107"/>
      <c r="AB31" s="36"/>
      <c r="AC31" s="69"/>
      <c r="AD31" s="69"/>
      <c r="AE31" s="69"/>
      <c r="AF31" s="69"/>
      <c r="AG31" s="69"/>
      <c r="AH31" s="69"/>
      <c r="AI31" s="69"/>
      <c r="AJ31" s="69"/>
      <c r="AK31" s="69"/>
      <c r="AL31" s="69"/>
      <c r="AM31" s="69"/>
      <c r="AN31" s="69"/>
      <c r="AO31" s="69"/>
      <c r="AP31" s="69"/>
      <c r="AQ31" s="69"/>
      <c r="AR31" s="69"/>
      <c r="AS31" s="69"/>
      <c r="AT31" s="69"/>
      <c r="AU31" s="69"/>
      <c r="AV31" s="69"/>
      <c r="AW31" s="69"/>
      <c r="AX31" s="69"/>
      <c r="AY31" s="37"/>
      <c r="AZ31" s="37"/>
      <c r="BA31" s="37"/>
      <c r="BB31" s="37"/>
      <c r="BC31" s="37"/>
      <c r="BD31" s="36"/>
      <c r="BE31" s="36"/>
      <c r="BF31" s="36"/>
      <c r="BG31" s="68"/>
      <c r="BH31" s="65"/>
    </row>
    <row r="32" spans="3:60" s="61" customFormat="1" ht="49.5" customHeight="1">
      <c r="C32" s="287" t="s">
        <v>280</v>
      </c>
      <c r="D32" s="288"/>
      <c r="E32" s="323"/>
      <c r="F32" s="294" t="str">
        <f>IF(MainInputForm!C43="","",MainInputForm!C43)</f>
        <v>A Central and South Florida Flood Control District brass disk set in the top of a concrete filled 2-inch diameter by 4.0 feet long galvanized iron pipe with a concrete collar recessed 0.1 of a foot below the level of the ground stamped "OK-17 1972." </v>
      </c>
      <c r="G32" s="295"/>
      <c r="H32" s="295"/>
      <c r="I32" s="295"/>
      <c r="J32" s="295"/>
      <c r="K32" s="295"/>
      <c r="L32" s="295"/>
      <c r="M32" s="295"/>
      <c r="N32" s="295"/>
      <c r="O32" s="295"/>
      <c r="P32" s="295"/>
      <c r="Q32" s="295"/>
      <c r="R32" s="295"/>
      <c r="S32" s="295"/>
      <c r="T32" s="289"/>
      <c r="U32" s="119"/>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68"/>
      <c r="BH32" s="65"/>
    </row>
    <row r="33" spans="3:60" s="61" customFormat="1" ht="20.25" customHeight="1">
      <c r="C33" s="126"/>
      <c r="D33" s="127"/>
      <c r="E33" s="127"/>
      <c r="F33" s="126"/>
      <c r="G33" s="127"/>
      <c r="H33" s="127"/>
      <c r="I33" s="127"/>
      <c r="J33" s="127"/>
      <c r="K33" s="127"/>
      <c r="L33" s="127"/>
      <c r="M33" s="127"/>
      <c r="N33" s="127"/>
      <c r="O33" s="127"/>
      <c r="P33" s="127"/>
      <c r="Q33" s="127"/>
      <c r="R33" s="127"/>
      <c r="S33" s="127"/>
      <c r="T33" s="84"/>
      <c r="U33" s="119"/>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68"/>
      <c r="BH33" s="65"/>
    </row>
    <row r="34" spans="3:60" s="61" customFormat="1" ht="20.25" customHeight="1">
      <c r="C34" s="219" t="s">
        <v>191</v>
      </c>
      <c r="D34" s="93"/>
      <c r="E34" s="93"/>
      <c r="F34" s="93"/>
      <c r="G34" s="93"/>
      <c r="H34" s="93"/>
      <c r="I34" s="93"/>
      <c r="J34" s="93"/>
      <c r="K34" s="93"/>
      <c r="L34" s="93"/>
      <c r="M34" s="93"/>
      <c r="N34" s="93"/>
      <c r="O34" s="93"/>
      <c r="P34" s="93"/>
      <c r="Q34" s="93"/>
      <c r="R34" s="93"/>
      <c r="S34" s="93"/>
      <c r="T34" s="135"/>
      <c r="U34" s="119"/>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68"/>
      <c r="BH34" s="65"/>
    </row>
    <row r="35" spans="3:60" s="61" customFormat="1" ht="13.5" customHeight="1">
      <c r="C35" s="126"/>
      <c r="D35" s="127"/>
      <c r="H35" s="127"/>
      <c r="I35" s="127"/>
      <c r="M35" s="127"/>
      <c r="N35" s="127"/>
      <c r="U35" s="119"/>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68"/>
      <c r="BH35" s="65"/>
    </row>
    <row r="36" spans="5:60" s="61" customFormat="1" ht="19.5" customHeight="1">
      <c r="E36" s="128" t="s">
        <v>228</v>
      </c>
      <c r="F36" s="321">
        <f>IF(MainInputForm!C45="","",MainInputForm!C45)</f>
      </c>
      <c r="G36" s="321"/>
      <c r="J36" s="134" t="s">
        <v>196</v>
      </c>
      <c r="K36" s="311">
        <f>IF(MainInputForm!C52="","",MainInputForm!C52)</f>
      </c>
      <c r="L36" s="311"/>
      <c r="O36" s="134" t="s">
        <v>229</v>
      </c>
      <c r="P36" s="310">
        <f>IF(MainInputForm!C53="","",MainInputForm!C53)</f>
      </c>
      <c r="Q36" s="314"/>
      <c r="R36" s="285"/>
      <c r="S36" s="285"/>
      <c r="T36" s="285"/>
      <c r="U36" s="119"/>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68"/>
      <c r="BH36" s="65"/>
    </row>
    <row r="37" spans="3:60" s="61" customFormat="1" ht="13.5" customHeight="1">
      <c r="C37" s="126"/>
      <c r="D37" s="126"/>
      <c r="E37" s="126"/>
      <c r="F37" s="126"/>
      <c r="G37" s="126"/>
      <c r="H37" s="129"/>
      <c r="I37" s="126"/>
      <c r="N37" s="126"/>
      <c r="O37" s="126"/>
      <c r="P37" s="126"/>
      <c r="Q37" s="126"/>
      <c r="R37" s="126"/>
      <c r="S37" s="126"/>
      <c r="T37" s="84"/>
      <c r="U37" s="119"/>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68"/>
      <c r="BH37" s="65"/>
    </row>
    <row r="38" spans="3:60" s="61" customFormat="1" ht="18.75" customHeight="1">
      <c r="C38" s="126" t="s">
        <v>227</v>
      </c>
      <c r="D38" s="131">
        <f>IF(MainInputForm!C49="","",MainInputForm!C49)</f>
      </c>
      <c r="F38" s="133"/>
      <c r="G38" s="128" t="s">
        <v>192</v>
      </c>
      <c r="H38" s="310">
        <f>IF(MainInputForm!C46="","",MainInputForm!C46)</f>
      </c>
      <c r="I38" s="311"/>
      <c r="J38" s="258"/>
      <c r="M38" s="128" t="s">
        <v>197</v>
      </c>
      <c r="N38" s="177">
        <f>IF(MainInputForm!C47="","",MainInputForm!C47)</f>
      </c>
      <c r="R38" s="128" t="s">
        <v>198</v>
      </c>
      <c r="S38" s="131">
        <f>IF(MainInputForm!C50="","",MainInputForm!C50)</f>
      </c>
      <c r="T38" s="84"/>
      <c r="U38" s="119"/>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68"/>
      <c r="BH38" s="65"/>
    </row>
    <row r="39" spans="3:60" s="61" customFormat="1" ht="13.5" customHeight="1">
      <c r="C39" s="126"/>
      <c r="D39" s="126"/>
      <c r="E39" s="126"/>
      <c r="F39" s="126"/>
      <c r="J39" s="126"/>
      <c r="K39" s="126"/>
      <c r="L39" s="126"/>
      <c r="M39" s="126"/>
      <c r="N39" s="126"/>
      <c r="O39" s="126"/>
      <c r="P39" s="126"/>
      <c r="Q39" s="126"/>
      <c r="R39" s="126"/>
      <c r="S39" s="126"/>
      <c r="T39" s="84"/>
      <c r="U39" s="119"/>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68"/>
      <c r="BH39" s="65"/>
    </row>
    <row r="40" spans="3:60" s="61" customFormat="1" ht="18.75" customHeight="1">
      <c r="C40" s="126"/>
      <c r="D40" s="128" t="s">
        <v>195</v>
      </c>
      <c r="E40" s="310">
        <f>IF(MainInputForm!C48="","",MainInputForm!C48)</f>
      </c>
      <c r="F40" s="314"/>
      <c r="G40" s="314"/>
      <c r="S40" s="126"/>
      <c r="T40" s="84"/>
      <c r="U40" s="119"/>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68"/>
      <c r="BH40" s="65"/>
    </row>
    <row r="41" spans="3:60" s="61" customFormat="1" ht="13.5" customHeight="1">
      <c r="C41" s="126"/>
      <c r="F41" s="126"/>
      <c r="L41" s="126"/>
      <c r="M41" s="126"/>
      <c r="T41" s="84"/>
      <c r="U41" s="119"/>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68"/>
      <c r="BH41" s="65"/>
    </row>
    <row r="42" spans="4:60" s="61" customFormat="1" ht="18.75" customHeight="1">
      <c r="D42" s="128" t="s">
        <v>193</v>
      </c>
      <c r="E42" s="131">
        <f>IF(MainInputForm!C51="","",MainInputForm!C51)</f>
      </c>
      <c r="G42" s="128" t="s">
        <v>194</v>
      </c>
      <c r="H42" s="310">
        <f>IF(MainInputForm!C54="","",MainInputForm!C54)</f>
      </c>
      <c r="I42" s="310"/>
      <c r="K42" s="310">
        <f>IF(MainInputForm!C55="","",MainInputForm!C55)</f>
      </c>
      <c r="L42" s="315"/>
      <c r="N42" s="310">
        <f>IF(MainInputForm!C56="","",MainInputForm!C56)</f>
      </c>
      <c r="O42" s="310"/>
      <c r="Q42" s="310">
        <f>IF(MainInputForm!C57="","",MainInputForm!C57)</f>
      </c>
      <c r="R42" s="311"/>
      <c r="S42" s="311"/>
      <c r="T42" s="84"/>
      <c r="U42" s="119"/>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68"/>
      <c r="BH42" s="65"/>
    </row>
    <row r="43" spans="3:60" s="61" customFormat="1" ht="13.5" customHeight="1">
      <c r="C43" s="85"/>
      <c r="D43" s="85"/>
      <c r="E43" s="85"/>
      <c r="F43" s="85"/>
      <c r="G43" s="85"/>
      <c r="H43" s="85"/>
      <c r="I43" s="85"/>
      <c r="J43" s="85"/>
      <c r="K43" s="85"/>
      <c r="L43" s="85"/>
      <c r="M43" s="85"/>
      <c r="N43" s="151"/>
      <c r="O43" s="84"/>
      <c r="P43" s="84"/>
      <c r="Q43" s="84"/>
      <c r="R43" s="84"/>
      <c r="S43" s="84"/>
      <c r="T43" s="84"/>
      <c r="U43" s="119"/>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68"/>
      <c r="BH43" s="65"/>
    </row>
    <row r="44" spans="3:60" s="61" customFormat="1" ht="15.75">
      <c r="C44" s="219" t="s">
        <v>127</v>
      </c>
      <c r="D44" s="93"/>
      <c r="E44" s="93"/>
      <c r="F44" s="93"/>
      <c r="G44" s="93"/>
      <c r="H44" s="93"/>
      <c r="I44" s="93"/>
      <c r="J44" s="93"/>
      <c r="K44" s="93"/>
      <c r="L44" s="93"/>
      <c r="M44" s="93"/>
      <c r="N44" s="93"/>
      <c r="O44" s="93"/>
      <c r="P44" s="93"/>
      <c r="Q44" s="93"/>
      <c r="R44" s="93"/>
      <c r="S44" s="93"/>
      <c r="T44" s="136"/>
      <c r="U44" s="34"/>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5"/>
      <c r="BG44" s="68"/>
      <c r="BH44" s="65"/>
    </row>
    <row r="45" spans="3:60" s="61" customFormat="1" ht="12.75">
      <c r="C45" s="65"/>
      <c r="D45" s="65"/>
      <c r="E45" s="65"/>
      <c r="F45" s="65"/>
      <c r="G45" s="65"/>
      <c r="H45" s="65"/>
      <c r="I45" s="65"/>
      <c r="J45" s="65"/>
      <c r="K45" s="65"/>
      <c r="L45" s="65"/>
      <c r="M45" s="65"/>
      <c r="N45" s="65"/>
      <c r="O45" s="68"/>
      <c r="P45" s="68"/>
      <c r="Q45" s="68"/>
      <c r="R45" s="68"/>
      <c r="S45" s="68"/>
      <c r="T45" s="68"/>
      <c r="U45" s="106"/>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5"/>
    </row>
    <row r="46" spans="1:60" ht="31.5">
      <c r="A46" s="148" t="s">
        <v>165</v>
      </c>
      <c r="B46" s="148"/>
      <c r="C46" s="174" t="s">
        <v>113</v>
      </c>
      <c r="D46" s="174" t="s">
        <v>125</v>
      </c>
      <c r="E46" s="174" t="s">
        <v>114</v>
      </c>
      <c r="F46" s="174" t="s">
        <v>115</v>
      </c>
      <c r="G46" s="174" t="s">
        <v>41</v>
      </c>
      <c r="H46" s="174" t="s">
        <v>34</v>
      </c>
      <c r="I46" s="174" t="s">
        <v>297</v>
      </c>
      <c r="J46" s="174" t="s">
        <v>298</v>
      </c>
      <c r="K46" s="188" t="s">
        <v>281</v>
      </c>
      <c r="L46" s="324" t="s">
        <v>290</v>
      </c>
      <c r="M46" s="325"/>
      <c r="N46" s="325"/>
      <c r="O46" s="326"/>
      <c r="P46" s="186"/>
      <c r="Q46" s="189"/>
      <c r="R46" s="189"/>
      <c r="S46" s="189"/>
      <c r="T46" s="190"/>
      <c r="U46" s="102"/>
      <c r="V46" s="102"/>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0"/>
    </row>
    <row r="47" spans="1:20" ht="12.75">
      <c r="A47" s="99" t="s">
        <v>356</v>
      </c>
      <c r="C47" s="232" t="str">
        <f>IF(DetailEdit!$B$6="","",DetailEdit!$B$6)</f>
        <v>GW1</v>
      </c>
      <c r="D47" s="232" t="str">
        <f>IF(DetailEdit!$C$6="","",DetailEdit!$C$6)</f>
        <v>MICCO</v>
      </c>
      <c r="E47" s="232">
        <f>IF(DetailEdit!$D$6="","",DetailEdit!$D$6)</f>
        <v>51.558</v>
      </c>
      <c r="F47" s="233">
        <f>IF(DetailEdit!$E$6="","",DetailEdit!$E$6)</f>
        <v>42832</v>
      </c>
      <c r="G47" s="232">
        <f>IF(DetailEdit!$F$6="","",DetailEdit!$F$6)</f>
        <v>51.558</v>
      </c>
      <c r="H47" s="232">
        <f>IF(DetailEdit!$G$6="","",DetailEdit!$G$6)</f>
      </c>
      <c r="I47" s="232">
        <f>IF(DetailEdit!$H$6="","",DetailEdit!$H$6)</f>
      </c>
      <c r="J47" s="232">
        <f>IF(DetailEdit!$J$6="","",DetailEdit!$J$6)</f>
      </c>
      <c r="K47" s="232">
        <f>IF(DetailEdit!$K$6="","",DetailEdit!$K$6)</f>
      </c>
      <c r="L47" s="269" t="str">
        <f>IF(DetailEdit!$L$6="","",DetailEdit!$L$6)</f>
        <v>Top of pipe</v>
      </c>
      <c r="M47" s="269"/>
      <c r="N47" s="269"/>
      <c r="O47" s="269"/>
      <c r="P47" s="269"/>
      <c r="Q47" s="269"/>
      <c r="R47" s="269"/>
      <c r="S47" s="269"/>
      <c r="T47" s="269"/>
    </row>
    <row r="48" spans="6:20" ht="12.75">
      <c r="F48" s="103"/>
      <c r="K48" s="100"/>
      <c r="L48" s="100"/>
      <c r="M48" s="100"/>
      <c r="N48" s="100"/>
      <c r="O48" s="100"/>
      <c r="P48" s="100"/>
      <c r="Q48" s="100"/>
      <c r="R48" s="100"/>
      <c r="S48" s="100"/>
      <c r="T48" s="100"/>
    </row>
    <row r="49" spans="6:20" ht="12.75">
      <c r="F49" s="103"/>
      <c r="K49" s="100"/>
      <c r="L49" s="100"/>
      <c r="M49" s="100"/>
      <c r="N49" s="100"/>
      <c r="O49" s="100"/>
      <c r="P49" s="100"/>
      <c r="Q49" s="100"/>
      <c r="R49" s="100"/>
      <c r="S49" s="100"/>
      <c r="T49" s="100"/>
    </row>
    <row r="50" spans="3:21" ht="47.25" customHeight="1">
      <c r="C50" s="208" t="s">
        <v>113</v>
      </c>
      <c r="D50" s="217" t="s">
        <v>331</v>
      </c>
      <c r="E50" s="209" t="s">
        <v>336</v>
      </c>
      <c r="F50" s="208" t="s">
        <v>137</v>
      </c>
      <c r="G50" s="216" t="s">
        <v>140</v>
      </c>
      <c r="H50" s="216" t="s">
        <v>291</v>
      </c>
      <c r="I50" s="216" t="s">
        <v>333</v>
      </c>
      <c r="J50" s="216" t="s">
        <v>334</v>
      </c>
      <c r="K50" s="216" t="s">
        <v>335</v>
      </c>
      <c r="L50" s="210"/>
      <c r="M50" s="187"/>
      <c r="N50" s="187"/>
      <c r="O50" s="187"/>
      <c r="P50" s="187"/>
      <c r="Q50" s="187"/>
      <c r="R50" s="187"/>
      <c r="S50" s="187"/>
      <c r="T50" s="187"/>
      <c r="U50" s="99" t="s">
        <v>299</v>
      </c>
    </row>
    <row r="51" spans="3:21" ht="12.75">
      <c r="C51" s="232" t="str">
        <f>IF(DetailEdit!$B$10="","",DetailEdit!$B$10)</f>
        <v>GW1</v>
      </c>
      <c r="D51" s="232">
        <f>IF(DetailEdit!$C$10="","",DetailEdit!$C$10)</f>
      </c>
      <c r="E51" s="245">
        <f>IF(DetailEdit!$D$10="","",DetailEdit!$D$10)</f>
      </c>
      <c r="F51" s="245">
        <f>IF(DetailEdit!$E$10="","",DetailEdit!$E$10)</f>
      </c>
      <c r="G51" s="232">
        <f>IF(DetailEdit!$F$10="","",DetailEdit!$F$10)</f>
      </c>
      <c r="H51" s="232">
        <f>IF(DetailEdit!$G$10="","",DetailEdit!$G$10)</f>
      </c>
      <c r="I51" s="232">
        <f>IF(DetailEdit!$H$10="","",DetailEdit!$H$10)</f>
      </c>
      <c r="J51" s="232">
        <f>IF(DetailEdit!$J$10="","",DetailEdit!$J$10)</f>
      </c>
      <c r="K51" s="232">
        <f>IF(DetailEdit!$K$10="","",DetailEdit!$K$10)</f>
      </c>
      <c r="L51" s="232"/>
      <c r="M51" s="232"/>
      <c r="N51" s="232"/>
      <c r="O51" s="232"/>
      <c r="P51" s="232"/>
      <c r="Q51" s="232"/>
      <c r="R51" s="232"/>
      <c r="S51" s="232"/>
      <c r="T51" s="232"/>
      <c r="U51" s="99" t="s">
        <v>356</v>
      </c>
    </row>
    <row r="52" spans="3:20" ht="12.75">
      <c r="C52" s="100"/>
      <c r="D52" s="100"/>
      <c r="E52" s="195"/>
      <c r="F52" s="195"/>
      <c r="G52" s="100"/>
      <c r="H52" s="100"/>
      <c r="I52" s="100"/>
      <c r="J52" s="100"/>
      <c r="K52" s="100"/>
      <c r="L52" s="100"/>
      <c r="M52" s="100"/>
      <c r="N52" s="100"/>
      <c r="O52" s="100"/>
      <c r="P52" s="100"/>
      <c r="Q52" s="100"/>
      <c r="R52" s="100"/>
      <c r="S52" s="100"/>
      <c r="T52" s="100"/>
    </row>
    <row r="53" spans="1:22" s="100" customFormat="1" ht="12.75">
      <c r="A53" s="99"/>
      <c r="B53" s="99"/>
      <c r="C53" s="99"/>
      <c r="D53" s="99"/>
      <c r="E53" s="99"/>
      <c r="F53" s="99"/>
      <c r="G53" s="99"/>
      <c r="H53" s="99"/>
      <c r="I53" s="99"/>
      <c r="J53" s="99"/>
      <c r="K53" s="99"/>
      <c r="L53" s="99"/>
      <c r="M53" s="99"/>
      <c r="N53" s="99"/>
      <c r="O53" s="99"/>
      <c r="P53" s="99"/>
      <c r="Q53" s="99"/>
      <c r="R53" s="99"/>
      <c r="S53" s="99"/>
      <c r="T53" s="99"/>
      <c r="U53" s="99"/>
      <c r="V53" s="99"/>
    </row>
    <row r="54" spans="1:22" ht="15.75">
      <c r="A54" s="100"/>
      <c r="B54" s="100"/>
      <c r="C54" s="219" t="s">
        <v>321</v>
      </c>
      <c r="D54" s="93"/>
      <c r="E54" s="93"/>
      <c r="F54" s="93"/>
      <c r="G54" s="93"/>
      <c r="H54" s="93"/>
      <c r="I54" s="93"/>
      <c r="J54" s="93"/>
      <c r="K54" s="93"/>
      <c r="L54" s="93"/>
      <c r="M54" s="93"/>
      <c r="N54" s="93"/>
      <c r="O54" s="93"/>
      <c r="P54" s="93"/>
      <c r="Q54" s="93"/>
      <c r="R54" s="93"/>
      <c r="S54" s="93"/>
      <c r="T54" s="137"/>
      <c r="U54" s="100"/>
      <c r="V54" s="100"/>
    </row>
    <row r="55" spans="1:22" ht="12.75">
      <c r="A55" s="100"/>
      <c r="B55" s="100"/>
      <c r="C55" s="125"/>
      <c r="D55" s="125"/>
      <c r="E55" s="125"/>
      <c r="F55" s="125"/>
      <c r="G55" s="125"/>
      <c r="H55" s="125"/>
      <c r="I55" s="125"/>
      <c r="J55" s="125"/>
      <c r="K55" s="125"/>
      <c r="L55" s="125"/>
      <c r="M55" s="125"/>
      <c r="N55" s="125"/>
      <c r="O55" s="125"/>
      <c r="P55" s="125"/>
      <c r="Q55" s="125"/>
      <c r="R55" s="125"/>
      <c r="S55" s="125"/>
      <c r="T55" s="125"/>
      <c r="U55" s="100"/>
      <c r="V55" s="100"/>
    </row>
    <row r="56" spans="3:22" ht="15.75">
      <c r="C56" s="178" t="s">
        <v>286</v>
      </c>
      <c r="D56" s="178" t="s">
        <v>159</v>
      </c>
      <c r="E56" s="178" t="s">
        <v>158</v>
      </c>
      <c r="F56" s="178" t="s">
        <v>134</v>
      </c>
      <c r="G56" s="178" t="s">
        <v>135</v>
      </c>
      <c r="H56" s="178" t="s">
        <v>287</v>
      </c>
      <c r="I56" s="178" t="s">
        <v>119</v>
      </c>
      <c r="J56" s="178" t="s">
        <v>120</v>
      </c>
      <c r="K56" s="179" t="s">
        <v>121</v>
      </c>
      <c r="L56" s="179" t="s">
        <v>122</v>
      </c>
      <c r="M56" s="179"/>
      <c r="N56" s="293" t="s">
        <v>123</v>
      </c>
      <c r="O56" s="293"/>
      <c r="P56" s="293" t="s">
        <v>285</v>
      </c>
      <c r="Q56" s="293"/>
      <c r="R56" s="293"/>
      <c r="S56" s="293"/>
      <c r="T56" s="293"/>
      <c r="V56" s="99" t="s">
        <v>179</v>
      </c>
    </row>
    <row r="57" spans="3:22" ht="12.75">
      <c r="C57" s="232" t="str">
        <f>IF(DetailEdit!$B$14="","",DetailEdit!$B$14)</f>
        <v>GW1</v>
      </c>
      <c r="D57" s="232" t="str">
        <f>IF(DetailEdit!$C$14="","",DetailEdit!$C$14)</f>
        <v>27 28 20.24</v>
      </c>
      <c r="E57" s="232" t="str">
        <f>IF(DetailEdit!$D$14="","",DetailEdit!$D$14)</f>
        <v>81 08 38.75</v>
      </c>
      <c r="F57" s="232">
        <f>IF(DetailEdit!$E$14="","",DetailEdit!$E$14)</f>
      </c>
      <c r="G57" s="232">
        <f>IF(DetailEdit!$F$14="","",DetailEdit!$F$14)</f>
      </c>
      <c r="H57" s="232">
        <f>IF(DetailEdit!$G$14="","",DetailEdit!$G$14)</f>
        <v>32</v>
      </c>
      <c r="I57" s="232">
        <f>IF(DetailEdit!$H$14="","",DetailEdit!$H$14)</f>
        <v>34</v>
      </c>
      <c r="J57" s="232">
        <f>IF(DetailEdit!$J$14="","",DetailEdit!$J$14)</f>
        <v>32</v>
      </c>
      <c r="K57" s="232">
        <f>IF(DetailEdit!$K$14="","",DetailEdit!$K$14)</f>
      </c>
      <c r="L57" s="269">
        <f>IF(DetailEdit!$L$14="","",DetailEdit!$L$14)</f>
      </c>
      <c r="M57" s="269"/>
      <c r="N57" s="269" t="str">
        <f>IF(DetailEdit!$M$14="","",DetailEdit!$M$14)</f>
        <v>Okeechobee</v>
      </c>
      <c r="O57" s="269"/>
      <c r="P57" s="269">
        <f>IF(DetailEdit!$N$14="","",DetailEdit!$N$14)</f>
      </c>
      <c r="Q57" s="269"/>
      <c r="R57" s="269"/>
      <c r="S57" s="269"/>
      <c r="T57" s="269"/>
      <c r="V57" s="99" t="s">
        <v>356</v>
      </c>
    </row>
  </sheetData>
  <sheetProtection sheet="1" objects="1" scenarios="1"/>
  <mergeCells count="52">
    <mergeCell ref="L46:O46"/>
    <mergeCell ref="S7:T7"/>
    <mergeCell ref="P36:T36"/>
    <mergeCell ref="K42:L42"/>
    <mergeCell ref="K36:L36"/>
    <mergeCell ref="M10:S10"/>
    <mergeCell ref="N42:O42"/>
    <mergeCell ref="H42:I42"/>
    <mergeCell ref="H38:J38"/>
    <mergeCell ref="K30:L30"/>
    <mergeCell ref="E8:G8"/>
    <mergeCell ref="Q8:T8"/>
    <mergeCell ref="E10:H10"/>
    <mergeCell ref="C12:E12"/>
    <mergeCell ref="C14:E14"/>
    <mergeCell ref="C16:E16"/>
    <mergeCell ref="F36:G36"/>
    <mergeCell ref="E40:G40"/>
    <mergeCell ref="E28:F28"/>
    <mergeCell ref="C32:E32"/>
    <mergeCell ref="F18:T18"/>
    <mergeCell ref="P56:T56"/>
    <mergeCell ref="N56:O56"/>
    <mergeCell ref="F32:T32"/>
    <mergeCell ref="Q20:R20"/>
    <mergeCell ref="L20:O20"/>
    <mergeCell ref="E20:G20"/>
    <mergeCell ref="Q30:S30"/>
    <mergeCell ref="C18:E18"/>
    <mergeCell ref="F22:J22"/>
    <mergeCell ref="E30:F30"/>
    <mergeCell ref="Q28:S28"/>
    <mergeCell ref="K28:L28"/>
    <mergeCell ref="M22:N22"/>
    <mergeCell ref="C20:D20"/>
    <mergeCell ref="Q42:S42"/>
    <mergeCell ref="L47:T47"/>
    <mergeCell ref="L57:M57"/>
    <mergeCell ref="N57:O57"/>
    <mergeCell ref="P57:T57"/>
    <mergeCell ref="C1:S1"/>
    <mergeCell ref="S2:T2"/>
    <mergeCell ref="S6:T6"/>
    <mergeCell ref="J4:K4"/>
    <mergeCell ref="J2:K2"/>
    <mergeCell ref="E2:F2"/>
    <mergeCell ref="E4:F4"/>
    <mergeCell ref="S4:T4"/>
    <mergeCell ref="E6:G6"/>
    <mergeCell ref="F12:T12"/>
    <mergeCell ref="F14:T14"/>
    <mergeCell ref="F16:T16"/>
  </mergeCells>
  <dataValidations count="2">
    <dataValidation showInputMessage="1" showErrorMessage="1" sqref="S2 F22:F23 BA2:BF2 AE22:AG23 AA24:AD24 O22:AC23"/>
    <dataValidation type="list" allowBlank="1" showInputMessage="1" showErrorMessage="1" sqref="Q25:AA25">
      <formula1>'Print Form'!#REF!</formula1>
    </dataValidation>
  </dataValidations>
  <printOptions/>
  <pageMargins left="0.57" right="0.18" top="0.29" bottom="0.29" header="0.28" footer="0.3"/>
  <pageSetup fitToHeight="2" fitToWidth="1" horizontalDpi="600" verticalDpi="600" orientation="portrait" scale="49" r:id="rId2"/>
  <rowBreaks count="1" manualBreakCount="1">
    <brk id="42" min="2" max="19" man="1"/>
  </rowBreaks>
  <drawing r:id="rId1"/>
</worksheet>
</file>

<file path=xl/worksheets/sheet8.xml><?xml version="1.0" encoding="utf-8"?>
<worksheet xmlns="http://schemas.openxmlformats.org/spreadsheetml/2006/main" xmlns:r="http://schemas.openxmlformats.org/officeDocument/2006/relationships">
  <sheetPr codeName="Sheet7"/>
  <dimension ref="A1:X39"/>
  <sheetViews>
    <sheetView zoomScalePageLayoutView="0" workbookViewId="0" topLeftCell="A1">
      <selection activeCell="F13" sqref="F13"/>
    </sheetView>
  </sheetViews>
  <sheetFormatPr defaultColWidth="9.140625" defaultRowHeight="12.75"/>
  <cols>
    <col min="1" max="1" width="17.8515625" style="0" customWidth="1"/>
    <col min="2" max="2" width="37.28125" style="0" customWidth="1"/>
    <col min="3" max="3" width="14.7109375" style="0" customWidth="1"/>
    <col min="4" max="4" width="20.140625" style="0" customWidth="1"/>
    <col min="5" max="5" width="26.8515625" style="0" customWidth="1"/>
    <col min="6" max="6" width="19.421875" style="0" customWidth="1"/>
    <col min="8" max="8" width="23.8515625" style="0" customWidth="1"/>
    <col min="10" max="10" width="8.7109375" style="0" customWidth="1"/>
    <col min="13" max="13" width="19.57421875" style="0" customWidth="1"/>
    <col min="14" max="14" width="10.7109375" style="0" customWidth="1"/>
    <col min="15" max="15" width="18.8515625" style="0" customWidth="1"/>
    <col min="16" max="16" width="16.421875" style="0" customWidth="1"/>
    <col min="17" max="17" width="15.421875" style="0" customWidth="1"/>
    <col min="18" max="18" width="16.140625" style="0" customWidth="1"/>
    <col min="19" max="19" width="10.7109375" style="17" customWidth="1"/>
    <col min="20" max="20" width="40.8515625" style="0" customWidth="1"/>
  </cols>
  <sheetData>
    <row r="1" spans="1:23" s="8" customFormat="1" ht="27" customHeight="1">
      <c r="A1" s="8" t="s">
        <v>50</v>
      </c>
      <c r="B1" s="8" t="s">
        <v>97</v>
      </c>
      <c r="C1" s="8" t="s">
        <v>98</v>
      </c>
      <c r="D1" s="8" t="s">
        <v>99</v>
      </c>
      <c r="E1" s="8" t="s">
        <v>9</v>
      </c>
      <c r="F1" s="8" t="s">
        <v>112</v>
      </c>
      <c r="G1" s="8" t="s">
        <v>102</v>
      </c>
      <c r="H1" s="8" t="s">
        <v>103</v>
      </c>
      <c r="I1" s="8" t="s">
        <v>51</v>
      </c>
      <c r="J1" s="8" t="s">
        <v>72</v>
      </c>
      <c r="K1" s="8" t="s">
        <v>106</v>
      </c>
      <c r="L1" s="8" t="s">
        <v>108</v>
      </c>
      <c r="M1" s="8" t="s">
        <v>109</v>
      </c>
      <c r="N1" s="150" t="s">
        <v>111</v>
      </c>
      <c r="O1" s="150" t="s">
        <v>230</v>
      </c>
      <c r="P1" s="150" t="s">
        <v>190</v>
      </c>
      <c r="Q1" s="8" t="s">
        <v>173</v>
      </c>
      <c r="S1" s="8" t="s">
        <v>225</v>
      </c>
      <c r="T1" s="8" t="s">
        <v>246</v>
      </c>
      <c r="U1" s="8" t="s">
        <v>282</v>
      </c>
      <c r="V1" s="8" t="s">
        <v>294</v>
      </c>
      <c r="W1" s="8" t="s">
        <v>312</v>
      </c>
    </row>
    <row r="2" spans="1:24" ht="12.75">
      <c r="A2" t="s">
        <v>330</v>
      </c>
      <c r="B2" t="s">
        <v>5</v>
      </c>
      <c r="C2" t="s">
        <v>322</v>
      </c>
      <c r="D2" t="s">
        <v>7</v>
      </c>
      <c r="E2" t="s">
        <v>14</v>
      </c>
      <c r="F2" t="s">
        <v>17</v>
      </c>
      <c r="G2" t="s">
        <v>30</v>
      </c>
      <c r="H2" t="s">
        <v>23</v>
      </c>
      <c r="I2" t="s">
        <v>70</v>
      </c>
      <c r="J2" t="s">
        <v>73</v>
      </c>
      <c r="K2" t="s">
        <v>35</v>
      </c>
      <c r="L2" t="s">
        <v>81</v>
      </c>
      <c r="M2" t="s">
        <v>38</v>
      </c>
      <c r="Q2" t="s">
        <v>175</v>
      </c>
      <c r="S2" s="130" t="s">
        <v>226</v>
      </c>
      <c r="T2" t="s">
        <v>247</v>
      </c>
      <c r="U2" t="s">
        <v>292</v>
      </c>
      <c r="V2" t="s">
        <v>295</v>
      </c>
      <c r="W2">
        <v>101000</v>
      </c>
      <c r="X2" s="196"/>
    </row>
    <row r="3" spans="1:24" ht="12.75">
      <c r="A3" t="s">
        <v>1</v>
      </c>
      <c r="B3" t="s">
        <v>107</v>
      </c>
      <c r="C3" t="s">
        <v>323</v>
      </c>
      <c r="D3" t="s">
        <v>100</v>
      </c>
      <c r="E3" t="s">
        <v>352</v>
      </c>
      <c r="F3" t="s">
        <v>18</v>
      </c>
      <c r="G3" t="s">
        <v>31</v>
      </c>
      <c r="H3" t="s">
        <v>24</v>
      </c>
      <c r="I3" t="s">
        <v>52</v>
      </c>
      <c r="J3" t="s">
        <v>74</v>
      </c>
      <c r="K3" t="s">
        <v>36</v>
      </c>
      <c r="L3" t="s">
        <v>82</v>
      </c>
      <c r="M3" t="s">
        <v>39</v>
      </c>
      <c r="N3" t="s">
        <v>40</v>
      </c>
      <c r="O3" t="s">
        <v>95</v>
      </c>
      <c r="Q3" t="s">
        <v>177</v>
      </c>
      <c r="S3" s="130" t="s">
        <v>83</v>
      </c>
      <c r="T3" t="s">
        <v>248</v>
      </c>
      <c r="U3" t="s">
        <v>293</v>
      </c>
      <c r="V3" t="s">
        <v>296</v>
      </c>
      <c r="W3">
        <v>202000</v>
      </c>
      <c r="X3" s="196"/>
    </row>
    <row r="4" spans="1:24" ht="12.75">
      <c r="A4" t="s">
        <v>3</v>
      </c>
      <c r="C4" t="s">
        <v>324</v>
      </c>
      <c r="D4" t="s">
        <v>8</v>
      </c>
      <c r="E4" t="s">
        <v>12</v>
      </c>
      <c r="F4" t="s">
        <v>19</v>
      </c>
      <c r="H4" t="s">
        <v>25</v>
      </c>
      <c r="I4" t="s">
        <v>53</v>
      </c>
      <c r="J4" t="s">
        <v>75</v>
      </c>
      <c r="K4" t="s">
        <v>279</v>
      </c>
      <c r="M4" t="s">
        <v>37</v>
      </c>
      <c r="N4" s="221" t="s">
        <v>214</v>
      </c>
      <c r="O4" t="s">
        <v>95</v>
      </c>
      <c r="Q4" t="s">
        <v>178</v>
      </c>
      <c r="S4" s="130" t="s">
        <v>43</v>
      </c>
      <c r="T4" t="s">
        <v>249</v>
      </c>
      <c r="W4">
        <v>203000</v>
      </c>
      <c r="X4" s="196"/>
    </row>
    <row r="5" spans="1:24" ht="12.75">
      <c r="A5" t="s">
        <v>2</v>
      </c>
      <c r="C5" t="s">
        <v>43</v>
      </c>
      <c r="E5" t="s">
        <v>15</v>
      </c>
      <c r="F5" t="s">
        <v>20</v>
      </c>
      <c r="H5" t="s">
        <v>26</v>
      </c>
      <c r="I5" t="s">
        <v>54</v>
      </c>
      <c r="J5" t="s">
        <v>76</v>
      </c>
      <c r="K5" t="s">
        <v>274</v>
      </c>
      <c r="M5" t="s">
        <v>110</v>
      </c>
      <c r="N5" s="221" t="s">
        <v>206</v>
      </c>
      <c r="O5" t="s">
        <v>319</v>
      </c>
      <c r="P5" s="214" t="s">
        <v>346</v>
      </c>
      <c r="Q5" t="s">
        <v>326</v>
      </c>
      <c r="S5" s="130"/>
      <c r="T5" t="s">
        <v>250</v>
      </c>
      <c r="W5">
        <v>204000</v>
      </c>
      <c r="X5" s="196"/>
    </row>
    <row r="6" spans="1:24" ht="12.75">
      <c r="A6" t="s">
        <v>320</v>
      </c>
      <c r="C6" t="s">
        <v>85</v>
      </c>
      <c r="E6" t="s">
        <v>101</v>
      </c>
      <c r="F6" t="s">
        <v>21</v>
      </c>
      <c r="H6" t="s">
        <v>28</v>
      </c>
      <c r="I6" t="s">
        <v>55</v>
      </c>
      <c r="J6" t="s">
        <v>77</v>
      </c>
      <c r="K6" t="s">
        <v>275</v>
      </c>
      <c r="N6" s="221" t="s">
        <v>216</v>
      </c>
      <c r="O6" t="s">
        <v>95</v>
      </c>
      <c r="Q6" t="s">
        <v>176</v>
      </c>
      <c r="S6" s="130"/>
      <c r="T6" t="s">
        <v>251</v>
      </c>
      <c r="W6">
        <v>205000</v>
      </c>
      <c r="X6" s="196"/>
    </row>
    <row r="7" spans="1:24" ht="12.75">
      <c r="A7" t="s">
        <v>329</v>
      </c>
      <c r="E7" t="s">
        <v>10</v>
      </c>
      <c r="F7" t="s">
        <v>22</v>
      </c>
      <c r="H7" t="s">
        <v>104</v>
      </c>
      <c r="I7" t="s">
        <v>56</v>
      </c>
      <c r="J7" t="s">
        <v>78</v>
      </c>
      <c r="K7" t="s">
        <v>276</v>
      </c>
      <c r="N7" s="221" t="s">
        <v>217</v>
      </c>
      <c r="O7" s="228" t="s">
        <v>344</v>
      </c>
      <c r="S7" s="130"/>
      <c r="T7" t="s">
        <v>252</v>
      </c>
      <c r="W7">
        <v>206000</v>
      </c>
      <c r="X7" s="196"/>
    </row>
    <row r="8" spans="5:24" ht="12.75">
      <c r="E8" t="s">
        <v>13</v>
      </c>
      <c r="F8" t="s">
        <v>289</v>
      </c>
      <c r="H8" t="s">
        <v>288</v>
      </c>
      <c r="I8" t="s">
        <v>57</v>
      </c>
      <c r="K8" t="s">
        <v>277</v>
      </c>
      <c r="N8" s="221" t="s">
        <v>339</v>
      </c>
      <c r="O8" s="221" t="s">
        <v>318</v>
      </c>
      <c r="P8" s="214" t="s">
        <v>347</v>
      </c>
      <c r="S8" s="130"/>
      <c r="T8" t="s">
        <v>253</v>
      </c>
      <c r="W8">
        <v>207000</v>
      </c>
      <c r="X8" s="196"/>
    </row>
    <row r="9" spans="5:24" ht="12.75">
      <c r="E9" t="s">
        <v>11</v>
      </c>
      <c r="I9" t="s">
        <v>58</v>
      </c>
      <c r="K9" t="s">
        <v>278</v>
      </c>
      <c r="N9" s="221" t="s">
        <v>220</v>
      </c>
      <c r="O9" t="s">
        <v>95</v>
      </c>
      <c r="T9" t="s">
        <v>254</v>
      </c>
      <c r="W9">
        <v>210000</v>
      </c>
      <c r="X9" s="196"/>
    </row>
    <row r="10" spans="9:24" ht="12.75">
      <c r="I10" t="s">
        <v>59</v>
      </c>
      <c r="K10" t="s">
        <v>44</v>
      </c>
      <c r="N10" s="221" t="s">
        <v>340</v>
      </c>
      <c r="T10" t="s">
        <v>255</v>
      </c>
      <c r="W10">
        <v>211000</v>
      </c>
      <c r="X10" s="196"/>
    </row>
    <row r="11" spans="9:24" ht="12.75">
      <c r="I11" t="s">
        <v>60</v>
      </c>
      <c r="K11" t="s">
        <v>45</v>
      </c>
      <c r="N11" s="221" t="s">
        <v>212</v>
      </c>
      <c r="O11" s="221" t="s">
        <v>271</v>
      </c>
      <c r="P11" s="221" t="s">
        <v>348</v>
      </c>
      <c r="T11" t="s">
        <v>256</v>
      </c>
      <c r="W11">
        <v>212000</v>
      </c>
      <c r="X11" s="196"/>
    </row>
    <row r="12" spans="9:24" ht="12.75">
      <c r="I12" t="s">
        <v>105</v>
      </c>
      <c r="K12" t="s">
        <v>46</v>
      </c>
      <c r="N12" s="221" t="s">
        <v>213</v>
      </c>
      <c r="O12" s="221" t="s">
        <v>271</v>
      </c>
      <c r="P12" s="221" t="s">
        <v>348</v>
      </c>
      <c r="T12" t="s">
        <v>257</v>
      </c>
      <c r="W12">
        <v>213000</v>
      </c>
      <c r="X12" s="196"/>
    </row>
    <row r="13" spans="9:24" ht="12.75">
      <c r="I13" t="s">
        <v>61</v>
      </c>
      <c r="K13" t="s">
        <v>47</v>
      </c>
      <c r="N13" s="221" t="s">
        <v>341</v>
      </c>
      <c r="T13" t="s">
        <v>258</v>
      </c>
      <c r="W13">
        <v>214000</v>
      </c>
      <c r="X13" s="196"/>
    </row>
    <row r="14" spans="9:24" ht="12.75">
      <c r="I14" t="s">
        <v>62</v>
      </c>
      <c r="K14" t="s">
        <v>48</v>
      </c>
      <c r="N14" s="221" t="s">
        <v>223</v>
      </c>
      <c r="O14" s="221" t="s">
        <v>272</v>
      </c>
      <c r="P14" s="214" t="s">
        <v>346</v>
      </c>
      <c r="T14" t="s">
        <v>259</v>
      </c>
      <c r="W14">
        <v>216000</v>
      </c>
      <c r="X14" s="196"/>
    </row>
    <row r="15" spans="9:24" ht="12.75">
      <c r="I15" t="s">
        <v>63</v>
      </c>
      <c r="K15" t="s">
        <v>49</v>
      </c>
      <c r="N15" s="221" t="s">
        <v>199</v>
      </c>
      <c r="O15" s="221" t="s">
        <v>310</v>
      </c>
      <c r="P15" s="221" t="s">
        <v>349</v>
      </c>
      <c r="T15" t="s">
        <v>260</v>
      </c>
      <c r="W15">
        <v>217000</v>
      </c>
      <c r="X15" s="196"/>
    </row>
    <row r="16" spans="9:24" ht="12.75">
      <c r="I16" t="s">
        <v>64</v>
      </c>
      <c r="N16" s="221" t="s">
        <v>208</v>
      </c>
      <c r="O16" s="221" t="s">
        <v>309</v>
      </c>
      <c r="P16" s="221" t="s">
        <v>350</v>
      </c>
      <c r="T16" t="s">
        <v>261</v>
      </c>
      <c r="W16">
        <v>219000</v>
      </c>
      <c r="X16" s="196"/>
    </row>
    <row r="17" spans="9:24" ht="12.75">
      <c r="I17" t="s">
        <v>65</v>
      </c>
      <c r="N17" s="221" t="s">
        <v>342</v>
      </c>
      <c r="T17" t="s">
        <v>262</v>
      </c>
      <c r="W17">
        <v>220000</v>
      </c>
      <c r="X17" s="196"/>
    </row>
    <row r="18" spans="9:24" ht="12.75">
      <c r="I18" t="s">
        <v>66</v>
      </c>
      <c r="N18" s="221" t="s">
        <v>207</v>
      </c>
      <c r="O18" t="s">
        <v>95</v>
      </c>
      <c r="P18" t="s">
        <v>95</v>
      </c>
      <c r="T18" t="s">
        <v>263</v>
      </c>
      <c r="W18">
        <v>221000</v>
      </c>
      <c r="X18" s="196"/>
    </row>
    <row r="19" spans="9:24" ht="12.75">
      <c r="I19" t="s">
        <v>67</v>
      </c>
      <c r="K19" s="212"/>
      <c r="N19" s="221" t="s">
        <v>201</v>
      </c>
      <c r="O19" s="221" t="s">
        <v>310</v>
      </c>
      <c r="P19" s="221" t="s">
        <v>349</v>
      </c>
      <c r="T19" t="s">
        <v>264</v>
      </c>
      <c r="W19">
        <v>222000</v>
      </c>
      <c r="X19" s="196"/>
    </row>
    <row r="20" spans="9:24" ht="12.75">
      <c r="I20" t="s">
        <v>68</v>
      </c>
      <c r="N20" s="221" t="s">
        <v>203</v>
      </c>
      <c r="O20" s="221" t="s">
        <v>309</v>
      </c>
      <c r="P20" s="221" t="s">
        <v>350</v>
      </c>
      <c r="T20" t="s">
        <v>265</v>
      </c>
      <c r="W20">
        <v>301000</v>
      </c>
      <c r="X20" s="196"/>
    </row>
    <row r="21" spans="9:24" ht="12.75">
      <c r="I21" t="s">
        <v>69</v>
      </c>
      <c r="N21" s="229" t="s">
        <v>205</v>
      </c>
      <c r="O21" s="221" t="s">
        <v>309</v>
      </c>
      <c r="P21" s="221" t="s">
        <v>350</v>
      </c>
      <c r="T21" t="s">
        <v>266</v>
      </c>
      <c r="W21">
        <v>401000</v>
      </c>
      <c r="X21" s="196"/>
    </row>
    <row r="22" spans="9:24" ht="12.75">
      <c r="I22" t="s">
        <v>71</v>
      </c>
      <c r="N22" s="221" t="s">
        <v>273</v>
      </c>
      <c r="O22" s="221" t="s">
        <v>310</v>
      </c>
      <c r="P22" s="221" t="s">
        <v>349</v>
      </c>
      <c r="T22" t="s">
        <v>267</v>
      </c>
      <c r="W22">
        <v>402000</v>
      </c>
      <c r="X22" s="196"/>
    </row>
    <row r="23" spans="14:24" ht="12.75">
      <c r="N23" s="221" t="s">
        <v>338</v>
      </c>
      <c r="O23" s="221" t="s">
        <v>272</v>
      </c>
      <c r="P23" s="214" t="s">
        <v>346</v>
      </c>
      <c r="T23" t="s">
        <v>268</v>
      </c>
      <c r="W23">
        <v>403000</v>
      </c>
      <c r="X23" s="196"/>
    </row>
    <row r="24" spans="14:24" ht="12.75">
      <c r="N24" s="221" t="s">
        <v>211</v>
      </c>
      <c r="O24" s="221" t="s">
        <v>310</v>
      </c>
      <c r="P24" s="221" t="s">
        <v>349</v>
      </c>
      <c r="T24" t="s">
        <v>269</v>
      </c>
      <c r="W24">
        <v>404000</v>
      </c>
      <c r="X24" s="196"/>
    </row>
    <row r="25" spans="14:24" ht="12.75">
      <c r="N25" s="221" t="s">
        <v>222</v>
      </c>
      <c r="O25" t="s">
        <v>95</v>
      </c>
      <c r="P25" t="s">
        <v>95</v>
      </c>
      <c r="W25">
        <v>406000</v>
      </c>
      <c r="X25" s="196"/>
    </row>
    <row r="26" spans="14:24" ht="12.75">
      <c r="N26" s="221" t="s">
        <v>204</v>
      </c>
      <c r="O26" s="221" t="s">
        <v>272</v>
      </c>
      <c r="P26" s="214" t="s">
        <v>346</v>
      </c>
      <c r="W26">
        <v>407000</v>
      </c>
      <c r="X26" s="196"/>
    </row>
    <row r="27" spans="14:24" ht="12.75">
      <c r="N27" s="221" t="s">
        <v>202</v>
      </c>
      <c r="O27" s="221" t="s">
        <v>271</v>
      </c>
      <c r="P27" s="221" t="s">
        <v>348</v>
      </c>
      <c r="W27">
        <v>408000</v>
      </c>
      <c r="X27" s="196"/>
    </row>
    <row r="28" spans="14:24" ht="12.75">
      <c r="N28" s="221" t="s">
        <v>215</v>
      </c>
      <c r="O28" t="s">
        <v>95</v>
      </c>
      <c r="P28" t="s">
        <v>95</v>
      </c>
      <c r="W28">
        <v>409000</v>
      </c>
      <c r="X28" s="196"/>
    </row>
    <row r="29" spans="14:24" ht="12.75">
      <c r="N29" s="221" t="s">
        <v>224</v>
      </c>
      <c r="O29" t="s">
        <v>95</v>
      </c>
      <c r="P29" t="s">
        <v>95</v>
      </c>
      <c r="W29">
        <v>410000</v>
      </c>
      <c r="X29" s="196"/>
    </row>
    <row r="30" spans="14:24" ht="12.75">
      <c r="N30" s="229" t="s">
        <v>210</v>
      </c>
      <c r="O30" s="221" t="s">
        <v>318</v>
      </c>
      <c r="P30" s="214" t="s">
        <v>347</v>
      </c>
      <c r="W30">
        <v>411000</v>
      </c>
      <c r="X30" s="196"/>
    </row>
    <row r="31" spans="14:23" ht="12.75">
      <c r="N31" s="221" t="s">
        <v>209</v>
      </c>
      <c r="O31" s="221" t="s">
        <v>318</v>
      </c>
      <c r="P31" s="214" t="s">
        <v>347</v>
      </c>
      <c r="W31">
        <v>412000</v>
      </c>
    </row>
    <row r="32" spans="14:23" ht="12.75">
      <c r="N32" s="221" t="s">
        <v>237</v>
      </c>
      <c r="O32" s="221" t="s">
        <v>272</v>
      </c>
      <c r="P32" s="214" t="s">
        <v>346</v>
      </c>
      <c r="W32">
        <v>413000</v>
      </c>
    </row>
    <row r="33" spans="14:23" ht="12.75">
      <c r="N33" s="221" t="s">
        <v>236</v>
      </c>
      <c r="O33" s="221" t="s">
        <v>272</v>
      </c>
      <c r="P33" s="214" t="s">
        <v>346</v>
      </c>
      <c r="W33">
        <v>414000</v>
      </c>
    </row>
    <row r="34" spans="14:23" ht="12.75">
      <c r="N34" s="221" t="s">
        <v>218</v>
      </c>
      <c r="O34" t="s">
        <v>95</v>
      </c>
      <c r="P34" t="s">
        <v>95</v>
      </c>
      <c r="W34">
        <v>415000</v>
      </c>
    </row>
    <row r="35" spans="14:23" ht="12.75">
      <c r="N35" s="221" t="s">
        <v>219</v>
      </c>
      <c r="O35" t="s">
        <v>95</v>
      </c>
      <c r="P35" t="s">
        <v>95</v>
      </c>
      <c r="W35">
        <v>416000</v>
      </c>
    </row>
    <row r="36" spans="14:23" ht="12.75">
      <c r="N36" s="221" t="s">
        <v>343</v>
      </c>
      <c r="W36">
        <v>601000</v>
      </c>
    </row>
    <row r="37" spans="14:23" ht="12.75">
      <c r="N37" s="221" t="s">
        <v>200</v>
      </c>
      <c r="O37" t="s">
        <v>271</v>
      </c>
      <c r="P37" s="221" t="s">
        <v>348</v>
      </c>
      <c r="W37">
        <v>701000</v>
      </c>
    </row>
    <row r="38" spans="14:23" ht="12.75">
      <c r="N38" s="221" t="s">
        <v>351</v>
      </c>
      <c r="O38" s="221" t="s">
        <v>318</v>
      </c>
      <c r="P38" s="214" t="s">
        <v>347</v>
      </c>
      <c r="W38">
        <v>801000</v>
      </c>
    </row>
    <row r="39" spans="14:23" ht="12.75">
      <c r="N39" s="221" t="s">
        <v>337</v>
      </c>
      <c r="O39" s="221" t="s">
        <v>272</v>
      </c>
      <c r="P39" s="214" t="s">
        <v>346</v>
      </c>
      <c r="W39">
        <v>802000</v>
      </c>
    </row>
  </sheetData>
  <sheetProtection selectLockedCells="1" selectUnlockedCells="1"/>
  <printOptions/>
  <pageMargins left="0.75" right="0.75" top="1" bottom="1" header="0.5" footer="0.5"/>
  <pageSetup fitToWidth="3" horizontalDpi="600" verticalDpi="600" orientation="landscape" scale="92" r:id="rId1"/>
  <colBreaks count="2" manualBreakCount="2">
    <brk id="13" max="38" man="1"/>
    <brk id="19"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SFWMD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Site Registration Worksheet</dc:title>
  <dc:subject/>
  <dc:creator>kconner</dc:creator>
  <cp:keywords/>
  <dc:description/>
  <cp:lastModifiedBy>South Fl. Water Mgmnt District</cp:lastModifiedBy>
  <cp:lastPrinted>2010-05-19T16:39:00Z</cp:lastPrinted>
  <dcterms:created xsi:type="dcterms:W3CDTF">2001-03-27T21:46:16Z</dcterms:created>
  <dcterms:modified xsi:type="dcterms:W3CDTF">2017-04-28T11:30:18Z</dcterms:modified>
  <cp:category/>
  <cp:version/>
  <cp:contentType/>
  <cp:contentStatus/>
</cp:coreProperties>
</file>